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nrollment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'Summary'!$A$14:$G$114</definedName>
    <definedName name="_xlnm._FilterDatabase" localSheetId="1" hidden="1">'Enrollment'!$A$4:$H$104</definedName>
    <definedName name="_xlnm._FilterDatabase" localSheetId="2" hidden="1">'Assumptions'!$A$8:$C$108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23343A"/>
      <sz val="9"/>
    </font>
    <font>
      <name val="Aptos"/>
      <b val="1"/>
      <color rgb="00FFFFFF"/>
      <sz val="10"/>
    </font>
    <font>
      <name val="Aptos"/>
      <color rgb="0023343A"/>
      <sz val="10"/>
    </font>
    <font>
      <name val="Aptos"/>
      <b val="1"/>
      <color rgb="0023343A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FF1C9"/>
      </patternFill>
    </fill>
    <fill>
      <patternFill patternType="solid">
        <fgColor rgb="00F5F8F6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0" fontId="0" fillId="3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  <dxf>
      <font>
        <name val="Aptos"/>
        <b val="1"/>
        <color rgb="00FFFFFF"/>
        <sz val="10"/>
      </font>
      <fill>
        <patternFill patternType="solid">
          <fgColor rgb="00D56A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by Program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'Summary'!B14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'Summary'!$A$15:$A$19</f>
            </numRef>
          </cat>
          <val>
            <numRef>
              <f>'Summary'!$B$15:$B$19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Children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Program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3</row>
      <rowOff>0</rowOff>
    </from>
    <ext cx="3780000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15"/>
  <sheetViews>
    <sheetView showGridLines="0" zoomScale="9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27" customWidth="1" min="1" max="1"/>
    <col width="14" customWidth="1" min="2" max="2"/>
    <col width="14" customWidth="1" min="3" max="3"/>
    <col width="18" customWidth="1" min="4" max="4"/>
    <col width="18" customWidth="1" min="5" max="5"/>
    <col width="14" customWidth="1" min="6" max="6"/>
    <col width="20" customWidth="1" min="7" max="7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Child Enrollment Summary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n"/>
    </row>
    <row r="2">
      <c r="A2" s="4" t="inlineStr">
        <is>
          <t>Counts are based only on entered enrollment rows and editable assumptions; any prompt requires a human review.</t>
        </is>
      </c>
    </row>
    <row r="3">
      <c r="A3" s="5" t="inlineStr">
        <is>
          <t>Planning Date</t>
        </is>
      </c>
      <c r="B3" s="30">
        <f>Assumptions!B2</f>
        <v/>
      </c>
    </row>
    <row r="4"/>
    <row r="5" ht="23" customHeight="1">
      <c r="A5" s="5" t="inlineStr">
        <is>
          <t>Entered Enrollment Rows</t>
        </is>
      </c>
      <c r="B5" s="7">
        <f>COUNTIF(Enrollment!$A$5:$A$104,"&lt;&gt;")</f>
        <v/>
      </c>
    </row>
    <row r="6" ht="23" customHeight="1">
      <c r="A6" s="5" t="inlineStr">
        <is>
          <t>Active</t>
        </is>
      </c>
      <c r="B6" s="8">
        <f>COUNTIF(Enrollment!$G$5:$G$104,"Active")</f>
        <v/>
      </c>
    </row>
    <row r="7" ht="23" customHeight="1">
      <c r="A7" s="5" t="inlineStr">
        <is>
          <t>Upcoming</t>
        </is>
      </c>
      <c r="B7" s="7">
        <f>COUNTIF(Enrollment!$G$5:$G$104,"Upcoming")</f>
        <v/>
      </c>
    </row>
    <row r="8" ht="23" customHeight="1">
      <c r="A8" s="5" t="inlineStr">
        <is>
          <t>Inactive</t>
        </is>
      </c>
      <c r="B8" s="8">
        <f>COUNTIF(Enrollment!$G$5:$G$104,"Inactive")</f>
        <v/>
      </c>
    </row>
    <row r="9" ht="23" customHeight="1">
      <c r="A9" s="5" t="inlineStr">
        <is>
          <t>Rows to Review</t>
        </is>
      </c>
      <c r="B9" s="7">
        <f>COUNTIF(Enrollment!$H$5:$H$104,"Check*")</f>
        <v/>
      </c>
    </row>
    <row r="10" ht="23" customHeight="1">
      <c r="A10" s="5" t="inlineStr">
        <is>
          <t>Total Listed Capacity</t>
        </is>
      </c>
      <c r="B10" s="8">
        <f>SUM(Assumptions!$B$9:$B$108)</f>
        <v/>
      </c>
    </row>
    <row r="11" ht="23" customHeight="1">
      <c r="A11" s="5" t="inlineStr">
        <is>
          <t>Seats vs. Listed Capacity</t>
        </is>
      </c>
      <c r="B11" s="7">
        <f>IFERROR(SUM(Assumptions!$B$9:$B$108)-COUNTIF(Enrollment!$G$5:$G$104,"Active"),"")</f>
        <v/>
      </c>
    </row>
    <row r="12"/>
    <row r="13" ht="23" customHeight="1">
      <c r="A13" s="5" t="inlineStr">
        <is>
          <t>Program Enrollment Indicators</t>
        </is>
      </c>
      <c r="B13" s="9" t="n"/>
      <c r="C13" s="9" t="n"/>
      <c r="D13" s="9" t="n"/>
      <c r="E13" s="9" t="n"/>
      <c r="F13" s="9" t="n"/>
      <c r="G13" s="9" t="n"/>
    </row>
    <row r="14" ht="30" customHeight="1">
      <c r="A14" s="10" t="inlineStr">
        <is>
          <t>Program</t>
        </is>
      </c>
      <c r="B14" s="10" t="inlineStr">
        <is>
          <t>Active</t>
        </is>
      </c>
      <c r="C14" s="10" t="inlineStr">
        <is>
          <t>Upcoming</t>
        </is>
      </c>
      <c r="D14" s="10" t="inlineStr">
        <is>
          <t>Listed Capacity</t>
        </is>
      </c>
      <c r="E14" s="10" t="inlineStr">
        <is>
          <t>Seats Available</t>
        </is>
      </c>
      <c r="F14" s="10" t="inlineStr">
        <is>
          <t>Utilization</t>
        </is>
      </c>
      <c r="G14" s="10" t="inlineStr">
        <is>
          <t>Attention</t>
        </is>
      </c>
    </row>
    <row r="15" ht="22" customHeight="1">
      <c r="A15" s="11">
        <f>IF(Assumptions!A9="","",Assumptions!A9)</f>
        <v/>
      </c>
      <c r="B15" s="12">
        <f>IF(A15="","",COUNTIFS(Enrollment!$C$5:$C$104,A15,Enrollment!$G$5:$G$104,"Active"))</f>
        <v/>
      </c>
      <c r="C15" s="12">
        <f>IF(A15="","",COUNTIFS(Enrollment!$C$5:$C$104,A15,Enrollment!$G$5:$G$104,"Upcoming"))</f>
        <v/>
      </c>
      <c r="D15" s="12">
        <f>IF(A15="","",IFERROR(VLOOKUP(A15,Assumptions!$A$9:$B$108,2,FALSE),""))</f>
        <v/>
      </c>
      <c r="E15" s="12">
        <f>IF(OR(A15="",D15=""),"",D15-B15)</f>
        <v/>
      </c>
      <c r="F15" s="31">
        <f>IF(A15="","",IFERROR(B15/D15,""))</f>
        <v/>
      </c>
      <c r="G15" s="14">
        <f>IF(A15="","",IF(D15&lt;=0,"Set capacity",IF(B15&gt;D15,"Review capacity",IF(B15=D15,"At capacity","Available"))))</f>
        <v/>
      </c>
    </row>
    <row r="16" ht="22" customHeight="1">
      <c r="A16" s="15">
        <f>IF(Assumptions!A10="","",Assumptions!A10)</f>
        <v/>
      </c>
      <c r="B16" s="16">
        <f>IF(A16="","",COUNTIFS(Enrollment!$C$5:$C$104,A16,Enrollment!$G$5:$G$104,"Active"))</f>
        <v/>
      </c>
      <c r="C16" s="16">
        <f>IF(A16="","",COUNTIFS(Enrollment!$C$5:$C$104,A16,Enrollment!$G$5:$G$104,"Upcoming"))</f>
        <v/>
      </c>
      <c r="D16" s="16">
        <f>IF(A16="","",IFERROR(VLOOKUP(A16,Assumptions!$A$9:$B$108,2,FALSE),""))</f>
        <v/>
      </c>
      <c r="E16" s="16">
        <f>IF(OR(A16="",D16=""),"",D16-B16)</f>
        <v/>
      </c>
      <c r="F16" s="32">
        <f>IF(A16="","",IFERROR(B16/D16,""))</f>
        <v/>
      </c>
      <c r="G16" s="18">
        <f>IF(A16="","",IF(D16&lt;=0,"Set capacity",IF(B16&gt;D16,"Review capacity",IF(B16=D16,"At capacity","Available"))))</f>
        <v/>
      </c>
    </row>
    <row r="17" ht="22" customHeight="1">
      <c r="A17" s="11">
        <f>IF(Assumptions!A11="","",Assumptions!A11)</f>
        <v/>
      </c>
      <c r="B17" s="12">
        <f>IF(A17="","",COUNTIFS(Enrollment!$C$5:$C$104,A17,Enrollment!$G$5:$G$104,"Active"))</f>
        <v/>
      </c>
      <c r="C17" s="12">
        <f>IF(A17="","",COUNTIFS(Enrollment!$C$5:$C$104,A17,Enrollment!$G$5:$G$104,"Upcoming"))</f>
        <v/>
      </c>
      <c r="D17" s="12">
        <f>IF(A17="","",IFERROR(VLOOKUP(A17,Assumptions!$A$9:$B$108,2,FALSE),""))</f>
        <v/>
      </c>
      <c r="E17" s="12">
        <f>IF(OR(A17="",D17=""),"",D17-B17)</f>
        <v/>
      </c>
      <c r="F17" s="31">
        <f>IF(A17="","",IFERROR(B17/D17,""))</f>
        <v/>
      </c>
      <c r="G17" s="14">
        <f>IF(A17="","",IF(D17&lt;=0,"Set capacity",IF(B17&gt;D17,"Review capacity",IF(B17=D17,"At capacity","Available"))))</f>
        <v/>
      </c>
    </row>
    <row r="18" ht="22" customHeight="1">
      <c r="A18" s="15">
        <f>IF(Assumptions!A12="","",Assumptions!A12)</f>
        <v/>
      </c>
      <c r="B18" s="16">
        <f>IF(A18="","",COUNTIFS(Enrollment!$C$5:$C$104,A18,Enrollment!$G$5:$G$104,"Active"))</f>
        <v/>
      </c>
      <c r="C18" s="16">
        <f>IF(A18="","",COUNTIFS(Enrollment!$C$5:$C$104,A18,Enrollment!$G$5:$G$104,"Upcoming"))</f>
        <v/>
      </c>
      <c r="D18" s="16">
        <f>IF(A18="","",IFERROR(VLOOKUP(A18,Assumptions!$A$9:$B$108,2,FALSE),""))</f>
        <v/>
      </c>
      <c r="E18" s="16">
        <f>IF(OR(A18="",D18=""),"",D18-B18)</f>
        <v/>
      </c>
      <c r="F18" s="32">
        <f>IF(A18="","",IFERROR(B18/D18,""))</f>
        <v/>
      </c>
      <c r="G18" s="18">
        <f>IF(A18="","",IF(D18&lt;=0,"Set capacity",IF(B18&gt;D18,"Review capacity",IF(B18=D18,"At capacity","Available"))))</f>
        <v/>
      </c>
    </row>
    <row r="19" ht="22" customHeight="1">
      <c r="A19" s="11">
        <f>IF(Assumptions!A13="","",Assumptions!A13)</f>
        <v/>
      </c>
      <c r="B19" s="12">
        <f>IF(A19="","",COUNTIFS(Enrollment!$C$5:$C$104,A19,Enrollment!$G$5:$G$104,"Active"))</f>
        <v/>
      </c>
      <c r="C19" s="12">
        <f>IF(A19="","",COUNTIFS(Enrollment!$C$5:$C$104,A19,Enrollment!$G$5:$G$104,"Upcoming"))</f>
        <v/>
      </c>
      <c r="D19" s="12">
        <f>IF(A19="","",IFERROR(VLOOKUP(A19,Assumptions!$A$9:$B$108,2,FALSE),""))</f>
        <v/>
      </c>
      <c r="E19" s="12">
        <f>IF(OR(A19="",D19=""),"",D19-B19)</f>
        <v/>
      </c>
      <c r="F19" s="31">
        <f>IF(A19="","",IFERROR(B19/D19,""))</f>
        <v/>
      </c>
      <c r="G19" s="14">
        <f>IF(A19="","",IF(D19&lt;=0,"Set capacity",IF(B19&gt;D19,"Review capacity",IF(B19=D19,"At capacity","Available"))))</f>
        <v/>
      </c>
    </row>
    <row r="20" ht="22" customHeight="1">
      <c r="A20" s="15">
        <f>IF(Assumptions!A14="","",Assumptions!A14)</f>
        <v/>
      </c>
      <c r="B20" s="16">
        <f>IF(A20="","",COUNTIFS(Enrollment!$C$5:$C$104,A20,Enrollment!$G$5:$G$104,"Active"))</f>
        <v/>
      </c>
      <c r="C20" s="16">
        <f>IF(A20="","",COUNTIFS(Enrollment!$C$5:$C$104,A20,Enrollment!$G$5:$G$104,"Upcoming"))</f>
        <v/>
      </c>
      <c r="D20" s="16">
        <f>IF(A20="","",IFERROR(VLOOKUP(A20,Assumptions!$A$9:$B$108,2,FALSE),""))</f>
        <v/>
      </c>
      <c r="E20" s="16">
        <f>IF(OR(A20="",D20=""),"",D20-B20)</f>
        <v/>
      </c>
      <c r="F20" s="32">
        <f>IF(A20="","",IFERROR(B20/D20,""))</f>
        <v/>
      </c>
      <c r="G20" s="18">
        <f>IF(A20="","",IF(D20&lt;=0,"Set capacity",IF(B20&gt;D20,"Review capacity",IF(B20=D20,"At capacity","Available"))))</f>
        <v/>
      </c>
    </row>
    <row r="21" ht="22" customHeight="1">
      <c r="A21" s="11">
        <f>IF(Assumptions!A15="","",Assumptions!A15)</f>
        <v/>
      </c>
      <c r="B21" s="12">
        <f>IF(A21="","",COUNTIFS(Enrollment!$C$5:$C$104,A21,Enrollment!$G$5:$G$104,"Active"))</f>
        <v/>
      </c>
      <c r="C21" s="12">
        <f>IF(A21="","",COUNTIFS(Enrollment!$C$5:$C$104,A21,Enrollment!$G$5:$G$104,"Upcoming"))</f>
        <v/>
      </c>
      <c r="D21" s="12">
        <f>IF(A21="","",IFERROR(VLOOKUP(A21,Assumptions!$A$9:$B$108,2,FALSE),""))</f>
        <v/>
      </c>
      <c r="E21" s="12">
        <f>IF(OR(A21="",D21=""),"",D21-B21)</f>
        <v/>
      </c>
      <c r="F21" s="31">
        <f>IF(A21="","",IFERROR(B21/D21,""))</f>
        <v/>
      </c>
      <c r="G21" s="14">
        <f>IF(A21="","",IF(D21&lt;=0,"Set capacity",IF(B21&gt;D21,"Review capacity",IF(B21=D21,"At capacity","Available"))))</f>
        <v/>
      </c>
    </row>
    <row r="22" ht="22" customHeight="1">
      <c r="A22" s="15">
        <f>IF(Assumptions!A16="","",Assumptions!A16)</f>
        <v/>
      </c>
      <c r="B22" s="16">
        <f>IF(A22="","",COUNTIFS(Enrollment!$C$5:$C$104,A22,Enrollment!$G$5:$G$104,"Active"))</f>
        <v/>
      </c>
      <c r="C22" s="16">
        <f>IF(A22="","",COUNTIFS(Enrollment!$C$5:$C$104,A22,Enrollment!$G$5:$G$104,"Upcoming"))</f>
        <v/>
      </c>
      <c r="D22" s="16">
        <f>IF(A22="","",IFERROR(VLOOKUP(A22,Assumptions!$A$9:$B$108,2,FALSE),""))</f>
        <v/>
      </c>
      <c r="E22" s="16">
        <f>IF(OR(A22="",D22=""),"",D22-B22)</f>
        <v/>
      </c>
      <c r="F22" s="32">
        <f>IF(A22="","",IFERROR(B22/D22,""))</f>
        <v/>
      </c>
      <c r="G22" s="18">
        <f>IF(A22="","",IF(D22&lt;=0,"Set capacity",IF(B22&gt;D22,"Review capacity",IF(B22=D22,"At capacity","Available"))))</f>
        <v/>
      </c>
    </row>
    <row r="23" ht="22" customHeight="1">
      <c r="A23" s="11">
        <f>IF(Assumptions!A17="","",Assumptions!A17)</f>
        <v/>
      </c>
      <c r="B23" s="12">
        <f>IF(A23="","",COUNTIFS(Enrollment!$C$5:$C$104,A23,Enrollment!$G$5:$G$104,"Active"))</f>
        <v/>
      </c>
      <c r="C23" s="12">
        <f>IF(A23="","",COUNTIFS(Enrollment!$C$5:$C$104,A23,Enrollment!$G$5:$G$104,"Upcoming"))</f>
        <v/>
      </c>
      <c r="D23" s="12">
        <f>IF(A23="","",IFERROR(VLOOKUP(A23,Assumptions!$A$9:$B$108,2,FALSE),""))</f>
        <v/>
      </c>
      <c r="E23" s="12">
        <f>IF(OR(A23="",D23=""),"",D23-B23)</f>
        <v/>
      </c>
      <c r="F23" s="31">
        <f>IF(A23="","",IFERROR(B23/D23,""))</f>
        <v/>
      </c>
      <c r="G23" s="14">
        <f>IF(A23="","",IF(D23&lt;=0,"Set capacity",IF(B23&gt;D23,"Review capacity",IF(B23=D23,"At capacity","Available"))))</f>
        <v/>
      </c>
    </row>
    <row r="24" ht="22" customHeight="1">
      <c r="A24" s="15">
        <f>IF(Assumptions!A18="","",Assumptions!A18)</f>
        <v/>
      </c>
      <c r="B24" s="16">
        <f>IF(A24="","",COUNTIFS(Enrollment!$C$5:$C$104,A24,Enrollment!$G$5:$G$104,"Active"))</f>
        <v/>
      </c>
      <c r="C24" s="16">
        <f>IF(A24="","",COUNTIFS(Enrollment!$C$5:$C$104,A24,Enrollment!$G$5:$G$104,"Upcoming"))</f>
        <v/>
      </c>
      <c r="D24" s="16">
        <f>IF(A24="","",IFERROR(VLOOKUP(A24,Assumptions!$A$9:$B$108,2,FALSE),""))</f>
        <v/>
      </c>
      <c r="E24" s="16">
        <f>IF(OR(A24="",D24=""),"",D24-B24)</f>
        <v/>
      </c>
      <c r="F24" s="32">
        <f>IF(A24="","",IFERROR(B24/D24,""))</f>
        <v/>
      </c>
      <c r="G24" s="18">
        <f>IF(A24="","",IF(D24&lt;=0,"Set capacity",IF(B24&gt;D24,"Review capacity",IF(B24=D24,"At capacity","Available"))))</f>
        <v/>
      </c>
    </row>
    <row r="25" ht="22" customHeight="1">
      <c r="A25" s="11">
        <f>IF(Assumptions!A19="","",Assumptions!A19)</f>
        <v/>
      </c>
      <c r="B25" s="12">
        <f>IF(A25="","",COUNTIFS(Enrollment!$C$5:$C$104,A25,Enrollment!$G$5:$G$104,"Active"))</f>
        <v/>
      </c>
      <c r="C25" s="12">
        <f>IF(A25="","",COUNTIFS(Enrollment!$C$5:$C$104,A25,Enrollment!$G$5:$G$104,"Upcoming"))</f>
        <v/>
      </c>
      <c r="D25" s="12">
        <f>IF(A25="","",IFERROR(VLOOKUP(A25,Assumptions!$A$9:$B$108,2,FALSE),""))</f>
        <v/>
      </c>
      <c r="E25" s="12">
        <f>IF(OR(A25="",D25=""),"",D25-B25)</f>
        <v/>
      </c>
      <c r="F25" s="31">
        <f>IF(A25="","",IFERROR(B25/D25,""))</f>
        <v/>
      </c>
      <c r="G25" s="14">
        <f>IF(A25="","",IF(D25&lt;=0,"Set capacity",IF(B25&gt;D25,"Review capacity",IF(B25=D25,"At capacity","Available"))))</f>
        <v/>
      </c>
    </row>
    <row r="26" ht="22" customHeight="1">
      <c r="A26" s="15">
        <f>IF(Assumptions!A20="","",Assumptions!A20)</f>
        <v/>
      </c>
      <c r="B26" s="16">
        <f>IF(A26="","",COUNTIFS(Enrollment!$C$5:$C$104,A26,Enrollment!$G$5:$G$104,"Active"))</f>
        <v/>
      </c>
      <c r="C26" s="16">
        <f>IF(A26="","",COUNTIFS(Enrollment!$C$5:$C$104,A26,Enrollment!$G$5:$G$104,"Upcoming"))</f>
        <v/>
      </c>
      <c r="D26" s="16">
        <f>IF(A26="","",IFERROR(VLOOKUP(A26,Assumptions!$A$9:$B$108,2,FALSE),""))</f>
        <v/>
      </c>
      <c r="E26" s="16">
        <f>IF(OR(A26="",D26=""),"",D26-B26)</f>
        <v/>
      </c>
      <c r="F26" s="32">
        <f>IF(A26="","",IFERROR(B26/D26,""))</f>
        <v/>
      </c>
      <c r="G26" s="18">
        <f>IF(A26="","",IF(D26&lt;=0,"Set capacity",IF(B26&gt;D26,"Review capacity",IF(B26=D26,"At capacity","Available"))))</f>
        <v/>
      </c>
    </row>
    <row r="27" ht="22" customHeight="1">
      <c r="A27" s="11">
        <f>IF(Assumptions!A21="","",Assumptions!A21)</f>
        <v/>
      </c>
      <c r="B27" s="12">
        <f>IF(A27="","",COUNTIFS(Enrollment!$C$5:$C$104,A27,Enrollment!$G$5:$G$104,"Active"))</f>
        <v/>
      </c>
      <c r="C27" s="12">
        <f>IF(A27="","",COUNTIFS(Enrollment!$C$5:$C$104,A27,Enrollment!$G$5:$G$104,"Upcoming"))</f>
        <v/>
      </c>
      <c r="D27" s="12">
        <f>IF(A27="","",IFERROR(VLOOKUP(A27,Assumptions!$A$9:$B$108,2,FALSE),""))</f>
        <v/>
      </c>
      <c r="E27" s="12">
        <f>IF(OR(A27="",D27=""),"",D27-B27)</f>
        <v/>
      </c>
      <c r="F27" s="31">
        <f>IF(A27="","",IFERROR(B27/D27,""))</f>
        <v/>
      </c>
      <c r="G27" s="14">
        <f>IF(A27="","",IF(D27&lt;=0,"Set capacity",IF(B27&gt;D27,"Review capacity",IF(B27=D27,"At capacity","Available"))))</f>
        <v/>
      </c>
    </row>
    <row r="28" ht="22" customHeight="1">
      <c r="A28" s="15">
        <f>IF(Assumptions!A22="","",Assumptions!A22)</f>
        <v/>
      </c>
      <c r="B28" s="16">
        <f>IF(A28="","",COUNTIFS(Enrollment!$C$5:$C$104,A28,Enrollment!$G$5:$G$104,"Active"))</f>
        <v/>
      </c>
      <c r="C28" s="16">
        <f>IF(A28="","",COUNTIFS(Enrollment!$C$5:$C$104,A28,Enrollment!$G$5:$G$104,"Upcoming"))</f>
        <v/>
      </c>
      <c r="D28" s="16">
        <f>IF(A28="","",IFERROR(VLOOKUP(A28,Assumptions!$A$9:$B$108,2,FALSE),""))</f>
        <v/>
      </c>
      <c r="E28" s="16">
        <f>IF(OR(A28="",D28=""),"",D28-B28)</f>
        <v/>
      </c>
      <c r="F28" s="32">
        <f>IF(A28="","",IFERROR(B28/D28,""))</f>
        <v/>
      </c>
      <c r="G28" s="18">
        <f>IF(A28="","",IF(D28&lt;=0,"Set capacity",IF(B28&gt;D28,"Review capacity",IF(B28=D28,"At capacity","Available"))))</f>
        <v/>
      </c>
    </row>
    <row r="29" ht="22" customHeight="1">
      <c r="A29" s="11">
        <f>IF(Assumptions!A23="","",Assumptions!A23)</f>
        <v/>
      </c>
      <c r="B29" s="12">
        <f>IF(A29="","",COUNTIFS(Enrollment!$C$5:$C$104,A29,Enrollment!$G$5:$G$104,"Active"))</f>
        <v/>
      </c>
      <c r="C29" s="12">
        <f>IF(A29="","",COUNTIFS(Enrollment!$C$5:$C$104,A29,Enrollment!$G$5:$G$104,"Upcoming"))</f>
        <v/>
      </c>
      <c r="D29" s="12">
        <f>IF(A29="","",IFERROR(VLOOKUP(A29,Assumptions!$A$9:$B$108,2,FALSE),""))</f>
        <v/>
      </c>
      <c r="E29" s="12">
        <f>IF(OR(A29="",D29=""),"",D29-B29)</f>
        <v/>
      </c>
      <c r="F29" s="31">
        <f>IF(A29="","",IFERROR(B29/D29,""))</f>
        <v/>
      </c>
      <c r="G29" s="14">
        <f>IF(A29="","",IF(D29&lt;=0,"Set capacity",IF(B29&gt;D29,"Review capacity",IF(B29=D29,"At capacity","Available"))))</f>
        <v/>
      </c>
    </row>
    <row r="30" ht="22" customHeight="1">
      <c r="A30" s="15">
        <f>IF(Assumptions!A24="","",Assumptions!A24)</f>
        <v/>
      </c>
      <c r="B30" s="16">
        <f>IF(A30="","",COUNTIFS(Enrollment!$C$5:$C$104,A30,Enrollment!$G$5:$G$104,"Active"))</f>
        <v/>
      </c>
      <c r="C30" s="16">
        <f>IF(A30="","",COUNTIFS(Enrollment!$C$5:$C$104,A30,Enrollment!$G$5:$G$104,"Upcoming"))</f>
        <v/>
      </c>
      <c r="D30" s="16">
        <f>IF(A30="","",IFERROR(VLOOKUP(A30,Assumptions!$A$9:$B$108,2,FALSE),""))</f>
        <v/>
      </c>
      <c r="E30" s="16">
        <f>IF(OR(A30="",D30=""),"",D30-B30)</f>
        <v/>
      </c>
      <c r="F30" s="32">
        <f>IF(A30="","",IFERROR(B30/D30,""))</f>
        <v/>
      </c>
      <c r="G30" s="18">
        <f>IF(A30="","",IF(D30&lt;=0,"Set capacity",IF(B30&gt;D30,"Review capacity",IF(B30=D30,"At capacity","Available"))))</f>
        <v/>
      </c>
    </row>
    <row r="31" ht="22" customHeight="1">
      <c r="A31" s="11">
        <f>IF(Assumptions!A25="","",Assumptions!A25)</f>
        <v/>
      </c>
      <c r="B31" s="12">
        <f>IF(A31="","",COUNTIFS(Enrollment!$C$5:$C$104,A31,Enrollment!$G$5:$G$104,"Active"))</f>
        <v/>
      </c>
      <c r="C31" s="12">
        <f>IF(A31="","",COUNTIFS(Enrollment!$C$5:$C$104,A31,Enrollment!$G$5:$G$104,"Upcoming"))</f>
        <v/>
      </c>
      <c r="D31" s="12">
        <f>IF(A31="","",IFERROR(VLOOKUP(A31,Assumptions!$A$9:$B$108,2,FALSE),""))</f>
        <v/>
      </c>
      <c r="E31" s="12">
        <f>IF(OR(A31="",D31=""),"",D31-B31)</f>
        <v/>
      </c>
      <c r="F31" s="31">
        <f>IF(A31="","",IFERROR(B31/D31,""))</f>
        <v/>
      </c>
      <c r="G31" s="14">
        <f>IF(A31="","",IF(D31&lt;=0,"Set capacity",IF(B31&gt;D31,"Review capacity",IF(B31=D31,"At capacity","Available"))))</f>
        <v/>
      </c>
    </row>
    <row r="32" ht="22" customHeight="1">
      <c r="A32" s="15">
        <f>IF(Assumptions!A26="","",Assumptions!A26)</f>
        <v/>
      </c>
      <c r="B32" s="16">
        <f>IF(A32="","",COUNTIFS(Enrollment!$C$5:$C$104,A32,Enrollment!$G$5:$G$104,"Active"))</f>
        <v/>
      </c>
      <c r="C32" s="16">
        <f>IF(A32="","",COUNTIFS(Enrollment!$C$5:$C$104,A32,Enrollment!$G$5:$G$104,"Upcoming"))</f>
        <v/>
      </c>
      <c r="D32" s="16">
        <f>IF(A32="","",IFERROR(VLOOKUP(A32,Assumptions!$A$9:$B$108,2,FALSE),""))</f>
        <v/>
      </c>
      <c r="E32" s="16">
        <f>IF(OR(A32="",D32=""),"",D32-B32)</f>
        <v/>
      </c>
      <c r="F32" s="32">
        <f>IF(A32="","",IFERROR(B32/D32,""))</f>
        <v/>
      </c>
      <c r="G32" s="18">
        <f>IF(A32="","",IF(D32&lt;=0,"Set capacity",IF(B32&gt;D32,"Review capacity",IF(B32=D32,"At capacity","Available"))))</f>
        <v/>
      </c>
    </row>
    <row r="33" ht="22" customHeight="1">
      <c r="A33" s="11">
        <f>IF(Assumptions!A27="","",Assumptions!A27)</f>
        <v/>
      </c>
      <c r="B33" s="12">
        <f>IF(A33="","",COUNTIFS(Enrollment!$C$5:$C$104,A33,Enrollment!$G$5:$G$104,"Active"))</f>
        <v/>
      </c>
      <c r="C33" s="12">
        <f>IF(A33="","",COUNTIFS(Enrollment!$C$5:$C$104,A33,Enrollment!$G$5:$G$104,"Upcoming"))</f>
        <v/>
      </c>
      <c r="D33" s="12">
        <f>IF(A33="","",IFERROR(VLOOKUP(A33,Assumptions!$A$9:$B$108,2,FALSE),""))</f>
        <v/>
      </c>
      <c r="E33" s="12">
        <f>IF(OR(A33="",D33=""),"",D33-B33)</f>
        <v/>
      </c>
      <c r="F33" s="31">
        <f>IF(A33="","",IFERROR(B33/D33,""))</f>
        <v/>
      </c>
      <c r="G33" s="14">
        <f>IF(A33="","",IF(D33&lt;=0,"Set capacity",IF(B33&gt;D33,"Review capacity",IF(B33=D33,"At capacity","Available"))))</f>
        <v/>
      </c>
    </row>
    <row r="34" ht="22" customHeight="1">
      <c r="A34" s="15">
        <f>IF(Assumptions!A28="","",Assumptions!A28)</f>
        <v/>
      </c>
      <c r="B34" s="16">
        <f>IF(A34="","",COUNTIFS(Enrollment!$C$5:$C$104,A34,Enrollment!$G$5:$G$104,"Active"))</f>
        <v/>
      </c>
      <c r="C34" s="16">
        <f>IF(A34="","",COUNTIFS(Enrollment!$C$5:$C$104,A34,Enrollment!$G$5:$G$104,"Upcoming"))</f>
        <v/>
      </c>
      <c r="D34" s="16">
        <f>IF(A34="","",IFERROR(VLOOKUP(A34,Assumptions!$A$9:$B$108,2,FALSE),""))</f>
        <v/>
      </c>
      <c r="E34" s="16">
        <f>IF(OR(A34="",D34=""),"",D34-B34)</f>
        <v/>
      </c>
      <c r="F34" s="32">
        <f>IF(A34="","",IFERROR(B34/D34,""))</f>
        <v/>
      </c>
      <c r="G34" s="18">
        <f>IF(A34="","",IF(D34&lt;=0,"Set capacity",IF(B34&gt;D34,"Review capacity",IF(B34=D34,"At capacity","Available"))))</f>
        <v/>
      </c>
    </row>
    <row r="35" ht="22" customHeight="1">
      <c r="A35" s="11">
        <f>IF(Assumptions!A29="","",Assumptions!A29)</f>
        <v/>
      </c>
      <c r="B35" s="12">
        <f>IF(A35="","",COUNTIFS(Enrollment!$C$5:$C$104,A35,Enrollment!$G$5:$G$104,"Active"))</f>
        <v/>
      </c>
      <c r="C35" s="12">
        <f>IF(A35="","",COUNTIFS(Enrollment!$C$5:$C$104,A35,Enrollment!$G$5:$G$104,"Upcoming"))</f>
        <v/>
      </c>
      <c r="D35" s="12">
        <f>IF(A35="","",IFERROR(VLOOKUP(A35,Assumptions!$A$9:$B$108,2,FALSE),""))</f>
        <v/>
      </c>
      <c r="E35" s="12">
        <f>IF(OR(A35="",D35=""),"",D35-B35)</f>
        <v/>
      </c>
      <c r="F35" s="31">
        <f>IF(A35="","",IFERROR(B35/D35,""))</f>
        <v/>
      </c>
      <c r="G35" s="14">
        <f>IF(A35="","",IF(D35&lt;=0,"Set capacity",IF(B35&gt;D35,"Review capacity",IF(B35=D35,"At capacity","Available"))))</f>
        <v/>
      </c>
    </row>
    <row r="36" ht="22" customHeight="1">
      <c r="A36" s="15">
        <f>IF(Assumptions!A30="","",Assumptions!A30)</f>
        <v/>
      </c>
      <c r="B36" s="16">
        <f>IF(A36="","",COUNTIFS(Enrollment!$C$5:$C$104,A36,Enrollment!$G$5:$G$104,"Active"))</f>
        <v/>
      </c>
      <c r="C36" s="16">
        <f>IF(A36="","",COUNTIFS(Enrollment!$C$5:$C$104,A36,Enrollment!$G$5:$G$104,"Upcoming"))</f>
        <v/>
      </c>
      <c r="D36" s="16">
        <f>IF(A36="","",IFERROR(VLOOKUP(A36,Assumptions!$A$9:$B$108,2,FALSE),""))</f>
        <v/>
      </c>
      <c r="E36" s="16">
        <f>IF(OR(A36="",D36=""),"",D36-B36)</f>
        <v/>
      </c>
      <c r="F36" s="32">
        <f>IF(A36="","",IFERROR(B36/D36,""))</f>
        <v/>
      </c>
      <c r="G36" s="18">
        <f>IF(A36="","",IF(D36&lt;=0,"Set capacity",IF(B36&gt;D36,"Review capacity",IF(B36=D36,"At capacity","Available"))))</f>
        <v/>
      </c>
    </row>
    <row r="37" ht="22" customHeight="1">
      <c r="A37" s="11">
        <f>IF(Assumptions!A31="","",Assumptions!A31)</f>
        <v/>
      </c>
      <c r="B37" s="12">
        <f>IF(A37="","",COUNTIFS(Enrollment!$C$5:$C$104,A37,Enrollment!$G$5:$G$104,"Active"))</f>
        <v/>
      </c>
      <c r="C37" s="12">
        <f>IF(A37="","",COUNTIFS(Enrollment!$C$5:$C$104,A37,Enrollment!$G$5:$G$104,"Upcoming"))</f>
        <v/>
      </c>
      <c r="D37" s="12">
        <f>IF(A37="","",IFERROR(VLOOKUP(A37,Assumptions!$A$9:$B$108,2,FALSE),""))</f>
        <v/>
      </c>
      <c r="E37" s="12">
        <f>IF(OR(A37="",D37=""),"",D37-B37)</f>
        <v/>
      </c>
      <c r="F37" s="31">
        <f>IF(A37="","",IFERROR(B37/D37,""))</f>
        <v/>
      </c>
      <c r="G37" s="14">
        <f>IF(A37="","",IF(D37&lt;=0,"Set capacity",IF(B37&gt;D37,"Review capacity",IF(B37=D37,"At capacity","Available"))))</f>
        <v/>
      </c>
    </row>
    <row r="38" ht="22" customHeight="1">
      <c r="A38" s="15">
        <f>IF(Assumptions!A32="","",Assumptions!A32)</f>
        <v/>
      </c>
      <c r="B38" s="16">
        <f>IF(A38="","",COUNTIFS(Enrollment!$C$5:$C$104,A38,Enrollment!$G$5:$G$104,"Active"))</f>
        <v/>
      </c>
      <c r="C38" s="16">
        <f>IF(A38="","",COUNTIFS(Enrollment!$C$5:$C$104,A38,Enrollment!$G$5:$G$104,"Upcoming"))</f>
        <v/>
      </c>
      <c r="D38" s="16">
        <f>IF(A38="","",IFERROR(VLOOKUP(A38,Assumptions!$A$9:$B$108,2,FALSE),""))</f>
        <v/>
      </c>
      <c r="E38" s="16">
        <f>IF(OR(A38="",D38=""),"",D38-B38)</f>
        <v/>
      </c>
      <c r="F38" s="32">
        <f>IF(A38="","",IFERROR(B38/D38,""))</f>
        <v/>
      </c>
      <c r="G38" s="18">
        <f>IF(A38="","",IF(D38&lt;=0,"Set capacity",IF(B38&gt;D38,"Review capacity",IF(B38=D38,"At capacity","Available"))))</f>
        <v/>
      </c>
    </row>
    <row r="39" ht="22" customHeight="1">
      <c r="A39" s="11">
        <f>IF(Assumptions!A33="","",Assumptions!A33)</f>
        <v/>
      </c>
      <c r="B39" s="12">
        <f>IF(A39="","",COUNTIFS(Enrollment!$C$5:$C$104,A39,Enrollment!$G$5:$G$104,"Active"))</f>
        <v/>
      </c>
      <c r="C39" s="12">
        <f>IF(A39="","",COUNTIFS(Enrollment!$C$5:$C$104,A39,Enrollment!$G$5:$G$104,"Upcoming"))</f>
        <v/>
      </c>
      <c r="D39" s="12">
        <f>IF(A39="","",IFERROR(VLOOKUP(A39,Assumptions!$A$9:$B$108,2,FALSE),""))</f>
        <v/>
      </c>
      <c r="E39" s="12">
        <f>IF(OR(A39="",D39=""),"",D39-B39)</f>
        <v/>
      </c>
      <c r="F39" s="31">
        <f>IF(A39="","",IFERROR(B39/D39,""))</f>
        <v/>
      </c>
      <c r="G39" s="14">
        <f>IF(A39="","",IF(D39&lt;=0,"Set capacity",IF(B39&gt;D39,"Review capacity",IF(B39=D39,"At capacity","Available"))))</f>
        <v/>
      </c>
    </row>
    <row r="40" ht="22" customHeight="1">
      <c r="A40" s="15">
        <f>IF(Assumptions!A34="","",Assumptions!A34)</f>
        <v/>
      </c>
      <c r="B40" s="16">
        <f>IF(A40="","",COUNTIFS(Enrollment!$C$5:$C$104,A40,Enrollment!$G$5:$G$104,"Active"))</f>
        <v/>
      </c>
      <c r="C40" s="16">
        <f>IF(A40="","",COUNTIFS(Enrollment!$C$5:$C$104,A40,Enrollment!$G$5:$G$104,"Upcoming"))</f>
        <v/>
      </c>
      <c r="D40" s="16">
        <f>IF(A40="","",IFERROR(VLOOKUP(A40,Assumptions!$A$9:$B$108,2,FALSE),""))</f>
        <v/>
      </c>
      <c r="E40" s="16">
        <f>IF(OR(A40="",D40=""),"",D40-B40)</f>
        <v/>
      </c>
      <c r="F40" s="32">
        <f>IF(A40="","",IFERROR(B40/D40,""))</f>
        <v/>
      </c>
      <c r="G40" s="18">
        <f>IF(A40="","",IF(D40&lt;=0,"Set capacity",IF(B40&gt;D40,"Review capacity",IF(B40=D40,"At capacity","Available"))))</f>
        <v/>
      </c>
    </row>
    <row r="41" ht="22" customHeight="1">
      <c r="A41" s="11">
        <f>IF(Assumptions!A35="","",Assumptions!A35)</f>
        <v/>
      </c>
      <c r="B41" s="12">
        <f>IF(A41="","",COUNTIFS(Enrollment!$C$5:$C$104,A41,Enrollment!$G$5:$G$104,"Active"))</f>
        <v/>
      </c>
      <c r="C41" s="12">
        <f>IF(A41="","",COUNTIFS(Enrollment!$C$5:$C$104,A41,Enrollment!$G$5:$G$104,"Upcoming"))</f>
        <v/>
      </c>
      <c r="D41" s="12">
        <f>IF(A41="","",IFERROR(VLOOKUP(A41,Assumptions!$A$9:$B$108,2,FALSE),""))</f>
        <v/>
      </c>
      <c r="E41" s="12">
        <f>IF(OR(A41="",D41=""),"",D41-B41)</f>
        <v/>
      </c>
      <c r="F41" s="31">
        <f>IF(A41="","",IFERROR(B41/D41,""))</f>
        <v/>
      </c>
      <c r="G41" s="14">
        <f>IF(A41="","",IF(D41&lt;=0,"Set capacity",IF(B41&gt;D41,"Review capacity",IF(B41=D41,"At capacity","Available"))))</f>
        <v/>
      </c>
    </row>
    <row r="42" ht="22" customHeight="1">
      <c r="A42" s="15">
        <f>IF(Assumptions!A36="","",Assumptions!A36)</f>
        <v/>
      </c>
      <c r="B42" s="16">
        <f>IF(A42="","",COUNTIFS(Enrollment!$C$5:$C$104,A42,Enrollment!$G$5:$G$104,"Active"))</f>
        <v/>
      </c>
      <c r="C42" s="16">
        <f>IF(A42="","",COUNTIFS(Enrollment!$C$5:$C$104,A42,Enrollment!$G$5:$G$104,"Upcoming"))</f>
        <v/>
      </c>
      <c r="D42" s="16">
        <f>IF(A42="","",IFERROR(VLOOKUP(A42,Assumptions!$A$9:$B$108,2,FALSE),""))</f>
        <v/>
      </c>
      <c r="E42" s="16">
        <f>IF(OR(A42="",D42=""),"",D42-B42)</f>
        <v/>
      </c>
      <c r="F42" s="32">
        <f>IF(A42="","",IFERROR(B42/D42,""))</f>
        <v/>
      </c>
      <c r="G42" s="18">
        <f>IF(A42="","",IF(D42&lt;=0,"Set capacity",IF(B42&gt;D42,"Review capacity",IF(B42=D42,"At capacity","Available"))))</f>
        <v/>
      </c>
    </row>
    <row r="43" ht="22" customHeight="1">
      <c r="A43" s="11">
        <f>IF(Assumptions!A37="","",Assumptions!A37)</f>
        <v/>
      </c>
      <c r="B43" s="12">
        <f>IF(A43="","",COUNTIFS(Enrollment!$C$5:$C$104,A43,Enrollment!$G$5:$G$104,"Active"))</f>
        <v/>
      </c>
      <c r="C43" s="12">
        <f>IF(A43="","",COUNTIFS(Enrollment!$C$5:$C$104,A43,Enrollment!$G$5:$G$104,"Upcoming"))</f>
        <v/>
      </c>
      <c r="D43" s="12">
        <f>IF(A43="","",IFERROR(VLOOKUP(A43,Assumptions!$A$9:$B$108,2,FALSE),""))</f>
        <v/>
      </c>
      <c r="E43" s="12">
        <f>IF(OR(A43="",D43=""),"",D43-B43)</f>
        <v/>
      </c>
      <c r="F43" s="31">
        <f>IF(A43="","",IFERROR(B43/D43,""))</f>
        <v/>
      </c>
      <c r="G43" s="14">
        <f>IF(A43="","",IF(D43&lt;=0,"Set capacity",IF(B43&gt;D43,"Review capacity",IF(B43=D43,"At capacity","Available"))))</f>
        <v/>
      </c>
    </row>
    <row r="44" ht="22" customHeight="1">
      <c r="A44" s="15">
        <f>IF(Assumptions!A38="","",Assumptions!A38)</f>
        <v/>
      </c>
      <c r="B44" s="16">
        <f>IF(A44="","",COUNTIFS(Enrollment!$C$5:$C$104,A44,Enrollment!$G$5:$G$104,"Active"))</f>
        <v/>
      </c>
      <c r="C44" s="16">
        <f>IF(A44="","",COUNTIFS(Enrollment!$C$5:$C$104,A44,Enrollment!$G$5:$G$104,"Upcoming"))</f>
        <v/>
      </c>
      <c r="D44" s="16">
        <f>IF(A44="","",IFERROR(VLOOKUP(A44,Assumptions!$A$9:$B$108,2,FALSE),""))</f>
        <v/>
      </c>
      <c r="E44" s="16">
        <f>IF(OR(A44="",D44=""),"",D44-B44)</f>
        <v/>
      </c>
      <c r="F44" s="32">
        <f>IF(A44="","",IFERROR(B44/D44,""))</f>
        <v/>
      </c>
      <c r="G44" s="18">
        <f>IF(A44="","",IF(D44&lt;=0,"Set capacity",IF(B44&gt;D44,"Review capacity",IF(B44=D44,"At capacity","Available"))))</f>
        <v/>
      </c>
    </row>
    <row r="45" ht="22" customHeight="1">
      <c r="A45" s="11">
        <f>IF(Assumptions!A39="","",Assumptions!A39)</f>
        <v/>
      </c>
      <c r="B45" s="12">
        <f>IF(A45="","",COUNTIFS(Enrollment!$C$5:$C$104,A45,Enrollment!$G$5:$G$104,"Active"))</f>
        <v/>
      </c>
      <c r="C45" s="12">
        <f>IF(A45="","",COUNTIFS(Enrollment!$C$5:$C$104,A45,Enrollment!$G$5:$G$104,"Upcoming"))</f>
        <v/>
      </c>
      <c r="D45" s="12">
        <f>IF(A45="","",IFERROR(VLOOKUP(A45,Assumptions!$A$9:$B$108,2,FALSE),""))</f>
        <v/>
      </c>
      <c r="E45" s="12">
        <f>IF(OR(A45="",D45=""),"",D45-B45)</f>
        <v/>
      </c>
      <c r="F45" s="31">
        <f>IF(A45="","",IFERROR(B45/D45,""))</f>
        <v/>
      </c>
      <c r="G45" s="14">
        <f>IF(A45="","",IF(D45&lt;=0,"Set capacity",IF(B45&gt;D45,"Review capacity",IF(B45=D45,"At capacity","Available"))))</f>
        <v/>
      </c>
    </row>
    <row r="46" ht="22" customHeight="1">
      <c r="A46" s="15">
        <f>IF(Assumptions!A40="","",Assumptions!A40)</f>
        <v/>
      </c>
      <c r="B46" s="16">
        <f>IF(A46="","",COUNTIFS(Enrollment!$C$5:$C$104,A46,Enrollment!$G$5:$G$104,"Active"))</f>
        <v/>
      </c>
      <c r="C46" s="16">
        <f>IF(A46="","",COUNTIFS(Enrollment!$C$5:$C$104,A46,Enrollment!$G$5:$G$104,"Upcoming"))</f>
        <v/>
      </c>
      <c r="D46" s="16">
        <f>IF(A46="","",IFERROR(VLOOKUP(A46,Assumptions!$A$9:$B$108,2,FALSE),""))</f>
        <v/>
      </c>
      <c r="E46" s="16">
        <f>IF(OR(A46="",D46=""),"",D46-B46)</f>
        <v/>
      </c>
      <c r="F46" s="32">
        <f>IF(A46="","",IFERROR(B46/D46,""))</f>
        <v/>
      </c>
      <c r="G46" s="18">
        <f>IF(A46="","",IF(D46&lt;=0,"Set capacity",IF(B46&gt;D46,"Review capacity",IF(B46=D46,"At capacity","Available"))))</f>
        <v/>
      </c>
    </row>
    <row r="47" ht="22" customHeight="1">
      <c r="A47" s="11">
        <f>IF(Assumptions!A41="","",Assumptions!A41)</f>
        <v/>
      </c>
      <c r="B47" s="12">
        <f>IF(A47="","",COUNTIFS(Enrollment!$C$5:$C$104,A47,Enrollment!$G$5:$G$104,"Active"))</f>
        <v/>
      </c>
      <c r="C47" s="12">
        <f>IF(A47="","",COUNTIFS(Enrollment!$C$5:$C$104,A47,Enrollment!$G$5:$G$104,"Upcoming"))</f>
        <v/>
      </c>
      <c r="D47" s="12">
        <f>IF(A47="","",IFERROR(VLOOKUP(A47,Assumptions!$A$9:$B$108,2,FALSE),""))</f>
        <v/>
      </c>
      <c r="E47" s="12">
        <f>IF(OR(A47="",D47=""),"",D47-B47)</f>
        <v/>
      </c>
      <c r="F47" s="31">
        <f>IF(A47="","",IFERROR(B47/D47,""))</f>
        <v/>
      </c>
      <c r="G47" s="14">
        <f>IF(A47="","",IF(D47&lt;=0,"Set capacity",IF(B47&gt;D47,"Review capacity",IF(B47=D47,"At capacity","Available"))))</f>
        <v/>
      </c>
    </row>
    <row r="48" ht="22" customHeight="1">
      <c r="A48" s="15">
        <f>IF(Assumptions!A42="","",Assumptions!A42)</f>
        <v/>
      </c>
      <c r="B48" s="16">
        <f>IF(A48="","",COUNTIFS(Enrollment!$C$5:$C$104,A48,Enrollment!$G$5:$G$104,"Active"))</f>
        <v/>
      </c>
      <c r="C48" s="16">
        <f>IF(A48="","",COUNTIFS(Enrollment!$C$5:$C$104,A48,Enrollment!$G$5:$G$104,"Upcoming"))</f>
        <v/>
      </c>
      <c r="D48" s="16">
        <f>IF(A48="","",IFERROR(VLOOKUP(A48,Assumptions!$A$9:$B$108,2,FALSE),""))</f>
        <v/>
      </c>
      <c r="E48" s="16">
        <f>IF(OR(A48="",D48=""),"",D48-B48)</f>
        <v/>
      </c>
      <c r="F48" s="32">
        <f>IF(A48="","",IFERROR(B48/D48,""))</f>
        <v/>
      </c>
      <c r="G48" s="18">
        <f>IF(A48="","",IF(D48&lt;=0,"Set capacity",IF(B48&gt;D48,"Review capacity",IF(B48=D48,"At capacity","Available"))))</f>
        <v/>
      </c>
    </row>
    <row r="49" ht="22" customHeight="1">
      <c r="A49" s="11">
        <f>IF(Assumptions!A43="","",Assumptions!A43)</f>
        <v/>
      </c>
      <c r="B49" s="12">
        <f>IF(A49="","",COUNTIFS(Enrollment!$C$5:$C$104,A49,Enrollment!$G$5:$G$104,"Active"))</f>
        <v/>
      </c>
      <c r="C49" s="12">
        <f>IF(A49="","",COUNTIFS(Enrollment!$C$5:$C$104,A49,Enrollment!$G$5:$G$104,"Upcoming"))</f>
        <v/>
      </c>
      <c r="D49" s="12">
        <f>IF(A49="","",IFERROR(VLOOKUP(A49,Assumptions!$A$9:$B$108,2,FALSE),""))</f>
        <v/>
      </c>
      <c r="E49" s="12">
        <f>IF(OR(A49="",D49=""),"",D49-B49)</f>
        <v/>
      </c>
      <c r="F49" s="31">
        <f>IF(A49="","",IFERROR(B49/D49,""))</f>
        <v/>
      </c>
      <c r="G49" s="14">
        <f>IF(A49="","",IF(D49&lt;=0,"Set capacity",IF(B49&gt;D49,"Review capacity",IF(B49=D49,"At capacity","Available"))))</f>
        <v/>
      </c>
    </row>
    <row r="50" ht="22" customHeight="1">
      <c r="A50" s="15">
        <f>IF(Assumptions!A44="","",Assumptions!A44)</f>
        <v/>
      </c>
      <c r="B50" s="16">
        <f>IF(A50="","",COUNTIFS(Enrollment!$C$5:$C$104,A50,Enrollment!$G$5:$G$104,"Active"))</f>
        <v/>
      </c>
      <c r="C50" s="16">
        <f>IF(A50="","",COUNTIFS(Enrollment!$C$5:$C$104,A50,Enrollment!$G$5:$G$104,"Upcoming"))</f>
        <v/>
      </c>
      <c r="D50" s="16">
        <f>IF(A50="","",IFERROR(VLOOKUP(A50,Assumptions!$A$9:$B$108,2,FALSE),""))</f>
        <v/>
      </c>
      <c r="E50" s="16">
        <f>IF(OR(A50="",D50=""),"",D50-B50)</f>
        <v/>
      </c>
      <c r="F50" s="32">
        <f>IF(A50="","",IFERROR(B50/D50,""))</f>
        <v/>
      </c>
      <c r="G50" s="18">
        <f>IF(A50="","",IF(D50&lt;=0,"Set capacity",IF(B50&gt;D50,"Review capacity",IF(B50=D50,"At capacity","Available"))))</f>
        <v/>
      </c>
    </row>
    <row r="51" ht="22" customHeight="1">
      <c r="A51" s="11">
        <f>IF(Assumptions!A45="","",Assumptions!A45)</f>
        <v/>
      </c>
      <c r="B51" s="12">
        <f>IF(A51="","",COUNTIFS(Enrollment!$C$5:$C$104,A51,Enrollment!$G$5:$G$104,"Active"))</f>
        <v/>
      </c>
      <c r="C51" s="12">
        <f>IF(A51="","",COUNTIFS(Enrollment!$C$5:$C$104,A51,Enrollment!$G$5:$G$104,"Upcoming"))</f>
        <v/>
      </c>
      <c r="D51" s="12">
        <f>IF(A51="","",IFERROR(VLOOKUP(A51,Assumptions!$A$9:$B$108,2,FALSE),""))</f>
        <v/>
      </c>
      <c r="E51" s="12">
        <f>IF(OR(A51="",D51=""),"",D51-B51)</f>
        <v/>
      </c>
      <c r="F51" s="31">
        <f>IF(A51="","",IFERROR(B51/D51,""))</f>
        <v/>
      </c>
      <c r="G51" s="14">
        <f>IF(A51="","",IF(D51&lt;=0,"Set capacity",IF(B51&gt;D51,"Review capacity",IF(B51=D51,"At capacity","Available"))))</f>
        <v/>
      </c>
    </row>
    <row r="52" ht="22" customHeight="1">
      <c r="A52" s="15">
        <f>IF(Assumptions!A46="","",Assumptions!A46)</f>
        <v/>
      </c>
      <c r="B52" s="16">
        <f>IF(A52="","",COUNTIFS(Enrollment!$C$5:$C$104,A52,Enrollment!$G$5:$G$104,"Active"))</f>
        <v/>
      </c>
      <c r="C52" s="16">
        <f>IF(A52="","",COUNTIFS(Enrollment!$C$5:$C$104,A52,Enrollment!$G$5:$G$104,"Upcoming"))</f>
        <v/>
      </c>
      <c r="D52" s="16">
        <f>IF(A52="","",IFERROR(VLOOKUP(A52,Assumptions!$A$9:$B$108,2,FALSE),""))</f>
        <v/>
      </c>
      <c r="E52" s="16">
        <f>IF(OR(A52="",D52=""),"",D52-B52)</f>
        <v/>
      </c>
      <c r="F52" s="32">
        <f>IF(A52="","",IFERROR(B52/D52,""))</f>
        <v/>
      </c>
      <c r="G52" s="18">
        <f>IF(A52="","",IF(D52&lt;=0,"Set capacity",IF(B52&gt;D52,"Review capacity",IF(B52=D52,"At capacity","Available"))))</f>
        <v/>
      </c>
    </row>
    <row r="53" ht="22" customHeight="1">
      <c r="A53" s="11">
        <f>IF(Assumptions!A47="","",Assumptions!A47)</f>
        <v/>
      </c>
      <c r="B53" s="12">
        <f>IF(A53="","",COUNTIFS(Enrollment!$C$5:$C$104,A53,Enrollment!$G$5:$G$104,"Active"))</f>
        <v/>
      </c>
      <c r="C53" s="12">
        <f>IF(A53="","",COUNTIFS(Enrollment!$C$5:$C$104,A53,Enrollment!$G$5:$G$104,"Upcoming"))</f>
        <v/>
      </c>
      <c r="D53" s="12">
        <f>IF(A53="","",IFERROR(VLOOKUP(A53,Assumptions!$A$9:$B$108,2,FALSE),""))</f>
        <v/>
      </c>
      <c r="E53" s="12">
        <f>IF(OR(A53="",D53=""),"",D53-B53)</f>
        <v/>
      </c>
      <c r="F53" s="31">
        <f>IF(A53="","",IFERROR(B53/D53,""))</f>
        <v/>
      </c>
      <c r="G53" s="14">
        <f>IF(A53="","",IF(D53&lt;=0,"Set capacity",IF(B53&gt;D53,"Review capacity",IF(B53=D53,"At capacity","Available"))))</f>
        <v/>
      </c>
    </row>
    <row r="54" ht="22" customHeight="1">
      <c r="A54" s="15">
        <f>IF(Assumptions!A48="","",Assumptions!A48)</f>
        <v/>
      </c>
      <c r="B54" s="16">
        <f>IF(A54="","",COUNTIFS(Enrollment!$C$5:$C$104,A54,Enrollment!$G$5:$G$104,"Active"))</f>
        <v/>
      </c>
      <c r="C54" s="16">
        <f>IF(A54="","",COUNTIFS(Enrollment!$C$5:$C$104,A54,Enrollment!$G$5:$G$104,"Upcoming"))</f>
        <v/>
      </c>
      <c r="D54" s="16">
        <f>IF(A54="","",IFERROR(VLOOKUP(A54,Assumptions!$A$9:$B$108,2,FALSE),""))</f>
        <v/>
      </c>
      <c r="E54" s="16">
        <f>IF(OR(A54="",D54=""),"",D54-B54)</f>
        <v/>
      </c>
      <c r="F54" s="32">
        <f>IF(A54="","",IFERROR(B54/D54,""))</f>
        <v/>
      </c>
      <c r="G54" s="18">
        <f>IF(A54="","",IF(D54&lt;=0,"Set capacity",IF(B54&gt;D54,"Review capacity",IF(B54=D54,"At capacity","Available"))))</f>
        <v/>
      </c>
    </row>
    <row r="55" ht="22" customHeight="1">
      <c r="A55" s="11">
        <f>IF(Assumptions!A49="","",Assumptions!A49)</f>
        <v/>
      </c>
      <c r="B55" s="12">
        <f>IF(A55="","",COUNTIFS(Enrollment!$C$5:$C$104,A55,Enrollment!$G$5:$G$104,"Active"))</f>
        <v/>
      </c>
      <c r="C55" s="12">
        <f>IF(A55="","",COUNTIFS(Enrollment!$C$5:$C$104,A55,Enrollment!$G$5:$G$104,"Upcoming"))</f>
        <v/>
      </c>
      <c r="D55" s="12">
        <f>IF(A55="","",IFERROR(VLOOKUP(A55,Assumptions!$A$9:$B$108,2,FALSE),""))</f>
        <v/>
      </c>
      <c r="E55" s="12">
        <f>IF(OR(A55="",D55=""),"",D55-B55)</f>
        <v/>
      </c>
      <c r="F55" s="31">
        <f>IF(A55="","",IFERROR(B55/D55,""))</f>
        <v/>
      </c>
      <c r="G55" s="14">
        <f>IF(A55="","",IF(D55&lt;=0,"Set capacity",IF(B55&gt;D55,"Review capacity",IF(B55=D55,"At capacity","Available"))))</f>
        <v/>
      </c>
    </row>
    <row r="56" ht="22" customHeight="1">
      <c r="A56" s="15">
        <f>IF(Assumptions!A50="","",Assumptions!A50)</f>
        <v/>
      </c>
      <c r="B56" s="16">
        <f>IF(A56="","",COUNTIFS(Enrollment!$C$5:$C$104,A56,Enrollment!$G$5:$G$104,"Active"))</f>
        <v/>
      </c>
      <c r="C56" s="16">
        <f>IF(A56="","",COUNTIFS(Enrollment!$C$5:$C$104,A56,Enrollment!$G$5:$G$104,"Upcoming"))</f>
        <v/>
      </c>
      <c r="D56" s="16">
        <f>IF(A56="","",IFERROR(VLOOKUP(A56,Assumptions!$A$9:$B$108,2,FALSE),""))</f>
        <v/>
      </c>
      <c r="E56" s="16">
        <f>IF(OR(A56="",D56=""),"",D56-B56)</f>
        <v/>
      </c>
      <c r="F56" s="32">
        <f>IF(A56="","",IFERROR(B56/D56,""))</f>
        <v/>
      </c>
      <c r="G56" s="18">
        <f>IF(A56="","",IF(D56&lt;=0,"Set capacity",IF(B56&gt;D56,"Review capacity",IF(B56=D56,"At capacity","Available"))))</f>
        <v/>
      </c>
    </row>
    <row r="57" ht="22" customHeight="1">
      <c r="A57" s="11">
        <f>IF(Assumptions!A51="","",Assumptions!A51)</f>
        <v/>
      </c>
      <c r="B57" s="12">
        <f>IF(A57="","",COUNTIFS(Enrollment!$C$5:$C$104,A57,Enrollment!$G$5:$G$104,"Active"))</f>
        <v/>
      </c>
      <c r="C57" s="12">
        <f>IF(A57="","",COUNTIFS(Enrollment!$C$5:$C$104,A57,Enrollment!$G$5:$G$104,"Upcoming"))</f>
        <v/>
      </c>
      <c r="D57" s="12">
        <f>IF(A57="","",IFERROR(VLOOKUP(A57,Assumptions!$A$9:$B$108,2,FALSE),""))</f>
        <v/>
      </c>
      <c r="E57" s="12">
        <f>IF(OR(A57="",D57=""),"",D57-B57)</f>
        <v/>
      </c>
      <c r="F57" s="31">
        <f>IF(A57="","",IFERROR(B57/D57,""))</f>
        <v/>
      </c>
      <c r="G57" s="14">
        <f>IF(A57="","",IF(D57&lt;=0,"Set capacity",IF(B57&gt;D57,"Review capacity",IF(B57=D57,"At capacity","Available"))))</f>
        <v/>
      </c>
    </row>
    <row r="58" ht="22" customHeight="1">
      <c r="A58" s="15">
        <f>IF(Assumptions!A52="","",Assumptions!A52)</f>
        <v/>
      </c>
      <c r="B58" s="16">
        <f>IF(A58="","",COUNTIFS(Enrollment!$C$5:$C$104,A58,Enrollment!$G$5:$G$104,"Active"))</f>
        <v/>
      </c>
      <c r="C58" s="16">
        <f>IF(A58="","",COUNTIFS(Enrollment!$C$5:$C$104,A58,Enrollment!$G$5:$G$104,"Upcoming"))</f>
        <v/>
      </c>
      <c r="D58" s="16">
        <f>IF(A58="","",IFERROR(VLOOKUP(A58,Assumptions!$A$9:$B$108,2,FALSE),""))</f>
        <v/>
      </c>
      <c r="E58" s="16">
        <f>IF(OR(A58="",D58=""),"",D58-B58)</f>
        <v/>
      </c>
      <c r="F58" s="32">
        <f>IF(A58="","",IFERROR(B58/D58,""))</f>
        <v/>
      </c>
      <c r="G58" s="18">
        <f>IF(A58="","",IF(D58&lt;=0,"Set capacity",IF(B58&gt;D58,"Review capacity",IF(B58=D58,"At capacity","Available"))))</f>
        <v/>
      </c>
    </row>
    <row r="59" ht="22" customHeight="1">
      <c r="A59" s="11">
        <f>IF(Assumptions!A53="","",Assumptions!A53)</f>
        <v/>
      </c>
      <c r="B59" s="12">
        <f>IF(A59="","",COUNTIFS(Enrollment!$C$5:$C$104,A59,Enrollment!$G$5:$G$104,"Active"))</f>
        <v/>
      </c>
      <c r="C59" s="12">
        <f>IF(A59="","",COUNTIFS(Enrollment!$C$5:$C$104,A59,Enrollment!$G$5:$G$104,"Upcoming"))</f>
        <v/>
      </c>
      <c r="D59" s="12">
        <f>IF(A59="","",IFERROR(VLOOKUP(A59,Assumptions!$A$9:$B$108,2,FALSE),""))</f>
        <v/>
      </c>
      <c r="E59" s="12">
        <f>IF(OR(A59="",D59=""),"",D59-B59)</f>
        <v/>
      </c>
      <c r="F59" s="31">
        <f>IF(A59="","",IFERROR(B59/D59,""))</f>
        <v/>
      </c>
      <c r="G59" s="14">
        <f>IF(A59="","",IF(D59&lt;=0,"Set capacity",IF(B59&gt;D59,"Review capacity",IF(B59=D59,"At capacity","Available"))))</f>
        <v/>
      </c>
    </row>
    <row r="60" ht="22" customHeight="1">
      <c r="A60" s="15">
        <f>IF(Assumptions!A54="","",Assumptions!A54)</f>
        <v/>
      </c>
      <c r="B60" s="16">
        <f>IF(A60="","",COUNTIFS(Enrollment!$C$5:$C$104,A60,Enrollment!$G$5:$G$104,"Active"))</f>
        <v/>
      </c>
      <c r="C60" s="16">
        <f>IF(A60="","",COUNTIFS(Enrollment!$C$5:$C$104,A60,Enrollment!$G$5:$G$104,"Upcoming"))</f>
        <v/>
      </c>
      <c r="D60" s="16">
        <f>IF(A60="","",IFERROR(VLOOKUP(A60,Assumptions!$A$9:$B$108,2,FALSE),""))</f>
        <v/>
      </c>
      <c r="E60" s="16">
        <f>IF(OR(A60="",D60=""),"",D60-B60)</f>
        <v/>
      </c>
      <c r="F60" s="32">
        <f>IF(A60="","",IFERROR(B60/D60,""))</f>
        <v/>
      </c>
      <c r="G60" s="18">
        <f>IF(A60="","",IF(D60&lt;=0,"Set capacity",IF(B60&gt;D60,"Review capacity",IF(B60=D60,"At capacity","Available"))))</f>
        <v/>
      </c>
    </row>
    <row r="61" ht="22" customHeight="1">
      <c r="A61" s="11">
        <f>IF(Assumptions!A55="","",Assumptions!A55)</f>
        <v/>
      </c>
      <c r="B61" s="12">
        <f>IF(A61="","",COUNTIFS(Enrollment!$C$5:$C$104,A61,Enrollment!$G$5:$G$104,"Active"))</f>
        <v/>
      </c>
      <c r="C61" s="12">
        <f>IF(A61="","",COUNTIFS(Enrollment!$C$5:$C$104,A61,Enrollment!$G$5:$G$104,"Upcoming"))</f>
        <v/>
      </c>
      <c r="D61" s="12">
        <f>IF(A61="","",IFERROR(VLOOKUP(A61,Assumptions!$A$9:$B$108,2,FALSE),""))</f>
        <v/>
      </c>
      <c r="E61" s="12">
        <f>IF(OR(A61="",D61=""),"",D61-B61)</f>
        <v/>
      </c>
      <c r="F61" s="31">
        <f>IF(A61="","",IFERROR(B61/D61,""))</f>
        <v/>
      </c>
      <c r="G61" s="14">
        <f>IF(A61="","",IF(D61&lt;=0,"Set capacity",IF(B61&gt;D61,"Review capacity",IF(B61=D61,"At capacity","Available"))))</f>
        <v/>
      </c>
    </row>
    <row r="62" ht="22" customHeight="1">
      <c r="A62" s="15">
        <f>IF(Assumptions!A56="","",Assumptions!A56)</f>
        <v/>
      </c>
      <c r="B62" s="16">
        <f>IF(A62="","",COUNTIFS(Enrollment!$C$5:$C$104,A62,Enrollment!$G$5:$G$104,"Active"))</f>
        <v/>
      </c>
      <c r="C62" s="16">
        <f>IF(A62="","",COUNTIFS(Enrollment!$C$5:$C$104,A62,Enrollment!$G$5:$G$104,"Upcoming"))</f>
        <v/>
      </c>
      <c r="D62" s="16">
        <f>IF(A62="","",IFERROR(VLOOKUP(A62,Assumptions!$A$9:$B$108,2,FALSE),""))</f>
        <v/>
      </c>
      <c r="E62" s="16">
        <f>IF(OR(A62="",D62=""),"",D62-B62)</f>
        <v/>
      </c>
      <c r="F62" s="32">
        <f>IF(A62="","",IFERROR(B62/D62,""))</f>
        <v/>
      </c>
      <c r="G62" s="18">
        <f>IF(A62="","",IF(D62&lt;=0,"Set capacity",IF(B62&gt;D62,"Review capacity",IF(B62=D62,"At capacity","Available"))))</f>
        <v/>
      </c>
    </row>
    <row r="63" ht="22" customHeight="1">
      <c r="A63" s="11">
        <f>IF(Assumptions!A57="","",Assumptions!A57)</f>
        <v/>
      </c>
      <c r="B63" s="12">
        <f>IF(A63="","",COUNTIFS(Enrollment!$C$5:$C$104,A63,Enrollment!$G$5:$G$104,"Active"))</f>
        <v/>
      </c>
      <c r="C63" s="12">
        <f>IF(A63="","",COUNTIFS(Enrollment!$C$5:$C$104,A63,Enrollment!$G$5:$G$104,"Upcoming"))</f>
        <v/>
      </c>
      <c r="D63" s="12">
        <f>IF(A63="","",IFERROR(VLOOKUP(A63,Assumptions!$A$9:$B$108,2,FALSE),""))</f>
        <v/>
      </c>
      <c r="E63" s="12">
        <f>IF(OR(A63="",D63=""),"",D63-B63)</f>
        <v/>
      </c>
      <c r="F63" s="31">
        <f>IF(A63="","",IFERROR(B63/D63,""))</f>
        <v/>
      </c>
      <c r="G63" s="14">
        <f>IF(A63="","",IF(D63&lt;=0,"Set capacity",IF(B63&gt;D63,"Review capacity",IF(B63=D63,"At capacity","Available"))))</f>
        <v/>
      </c>
    </row>
    <row r="64" ht="22" customHeight="1">
      <c r="A64" s="15">
        <f>IF(Assumptions!A58="","",Assumptions!A58)</f>
        <v/>
      </c>
      <c r="B64" s="16">
        <f>IF(A64="","",COUNTIFS(Enrollment!$C$5:$C$104,A64,Enrollment!$G$5:$G$104,"Active"))</f>
        <v/>
      </c>
      <c r="C64" s="16">
        <f>IF(A64="","",COUNTIFS(Enrollment!$C$5:$C$104,A64,Enrollment!$G$5:$G$104,"Upcoming"))</f>
        <v/>
      </c>
      <c r="D64" s="16">
        <f>IF(A64="","",IFERROR(VLOOKUP(A64,Assumptions!$A$9:$B$108,2,FALSE),""))</f>
        <v/>
      </c>
      <c r="E64" s="16">
        <f>IF(OR(A64="",D64=""),"",D64-B64)</f>
        <v/>
      </c>
      <c r="F64" s="32">
        <f>IF(A64="","",IFERROR(B64/D64,""))</f>
        <v/>
      </c>
      <c r="G64" s="18">
        <f>IF(A64="","",IF(D64&lt;=0,"Set capacity",IF(B64&gt;D64,"Review capacity",IF(B64=D64,"At capacity","Available"))))</f>
        <v/>
      </c>
    </row>
    <row r="65" ht="22" customHeight="1">
      <c r="A65" s="11">
        <f>IF(Assumptions!A59="","",Assumptions!A59)</f>
        <v/>
      </c>
      <c r="B65" s="12">
        <f>IF(A65="","",COUNTIFS(Enrollment!$C$5:$C$104,A65,Enrollment!$G$5:$G$104,"Active"))</f>
        <v/>
      </c>
      <c r="C65" s="12">
        <f>IF(A65="","",COUNTIFS(Enrollment!$C$5:$C$104,A65,Enrollment!$G$5:$G$104,"Upcoming"))</f>
        <v/>
      </c>
      <c r="D65" s="12">
        <f>IF(A65="","",IFERROR(VLOOKUP(A65,Assumptions!$A$9:$B$108,2,FALSE),""))</f>
        <v/>
      </c>
      <c r="E65" s="12">
        <f>IF(OR(A65="",D65=""),"",D65-B65)</f>
        <v/>
      </c>
      <c r="F65" s="31">
        <f>IF(A65="","",IFERROR(B65/D65,""))</f>
        <v/>
      </c>
      <c r="G65" s="14">
        <f>IF(A65="","",IF(D65&lt;=0,"Set capacity",IF(B65&gt;D65,"Review capacity",IF(B65=D65,"At capacity","Available"))))</f>
        <v/>
      </c>
    </row>
    <row r="66" ht="22" customHeight="1">
      <c r="A66" s="15">
        <f>IF(Assumptions!A60="","",Assumptions!A60)</f>
        <v/>
      </c>
      <c r="B66" s="16">
        <f>IF(A66="","",COUNTIFS(Enrollment!$C$5:$C$104,A66,Enrollment!$G$5:$G$104,"Active"))</f>
        <v/>
      </c>
      <c r="C66" s="16">
        <f>IF(A66="","",COUNTIFS(Enrollment!$C$5:$C$104,A66,Enrollment!$G$5:$G$104,"Upcoming"))</f>
        <v/>
      </c>
      <c r="D66" s="16">
        <f>IF(A66="","",IFERROR(VLOOKUP(A66,Assumptions!$A$9:$B$108,2,FALSE),""))</f>
        <v/>
      </c>
      <c r="E66" s="16">
        <f>IF(OR(A66="",D66=""),"",D66-B66)</f>
        <v/>
      </c>
      <c r="F66" s="32">
        <f>IF(A66="","",IFERROR(B66/D66,""))</f>
        <v/>
      </c>
      <c r="G66" s="18">
        <f>IF(A66="","",IF(D66&lt;=0,"Set capacity",IF(B66&gt;D66,"Review capacity",IF(B66=D66,"At capacity","Available"))))</f>
        <v/>
      </c>
    </row>
    <row r="67" ht="22" customHeight="1">
      <c r="A67" s="11">
        <f>IF(Assumptions!A61="","",Assumptions!A61)</f>
        <v/>
      </c>
      <c r="B67" s="12">
        <f>IF(A67="","",COUNTIFS(Enrollment!$C$5:$C$104,A67,Enrollment!$G$5:$G$104,"Active"))</f>
        <v/>
      </c>
      <c r="C67" s="12">
        <f>IF(A67="","",COUNTIFS(Enrollment!$C$5:$C$104,A67,Enrollment!$G$5:$G$104,"Upcoming"))</f>
        <v/>
      </c>
      <c r="D67" s="12">
        <f>IF(A67="","",IFERROR(VLOOKUP(A67,Assumptions!$A$9:$B$108,2,FALSE),""))</f>
        <v/>
      </c>
      <c r="E67" s="12">
        <f>IF(OR(A67="",D67=""),"",D67-B67)</f>
        <v/>
      </c>
      <c r="F67" s="31">
        <f>IF(A67="","",IFERROR(B67/D67,""))</f>
        <v/>
      </c>
      <c r="G67" s="14">
        <f>IF(A67="","",IF(D67&lt;=0,"Set capacity",IF(B67&gt;D67,"Review capacity",IF(B67=D67,"At capacity","Available"))))</f>
        <v/>
      </c>
    </row>
    <row r="68" ht="22" customHeight="1">
      <c r="A68" s="15">
        <f>IF(Assumptions!A62="","",Assumptions!A62)</f>
        <v/>
      </c>
      <c r="B68" s="16">
        <f>IF(A68="","",COUNTIFS(Enrollment!$C$5:$C$104,A68,Enrollment!$G$5:$G$104,"Active"))</f>
        <v/>
      </c>
      <c r="C68" s="16">
        <f>IF(A68="","",COUNTIFS(Enrollment!$C$5:$C$104,A68,Enrollment!$G$5:$G$104,"Upcoming"))</f>
        <v/>
      </c>
      <c r="D68" s="16">
        <f>IF(A68="","",IFERROR(VLOOKUP(A68,Assumptions!$A$9:$B$108,2,FALSE),""))</f>
        <v/>
      </c>
      <c r="E68" s="16">
        <f>IF(OR(A68="",D68=""),"",D68-B68)</f>
        <v/>
      </c>
      <c r="F68" s="32">
        <f>IF(A68="","",IFERROR(B68/D68,""))</f>
        <v/>
      </c>
      <c r="G68" s="18">
        <f>IF(A68="","",IF(D68&lt;=0,"Set capacity",IF(B68&gt;D68,"Review capacity",IF(B68=D68,"At capacity","Available"))))</f>
        <v/>
      </c>
    </row>
    <row r="69" ht="22" customHeight="1">
      <c r="A69" s="11">
        <f>IF(Assumptions!A63="","",Assumptions!A63)</f>
        <v/>
      </c>
      <c r="B69" s="12">
        <f>IF(A69="","",COUNTIFS(Enrollment!$C$5:$C$104,A69,Enrollment!$G$5:$G$104,"Active"))</f>
        <v/>
      </c>
      <c r="C69" s="12">
        <f>IF(A69="","",COUNTIFS(Enrollment!$C$5:$C$104,A69,Enrollment!$G$5:$G$104,"Upcoming"))</f>
        <v/>
      </c>
      <c r="D69" s="12">
        <f>IF(A69="","",IFERROR(VLOOKUP(A69,Assumptions!$A$9:$B$108,2,FALSE),""))</f>
        <v/>
      </c>
      <c r="E69" s="12">
        <f>IF(OR(A69="",D69=""),"",D69-B69)</f>
        <v/>
      </c>
      <c r="F69" s="31">
        <f>IF(A69="","",IFERROR(B69/D69,""))</f>
        <v/>
      </c>
      <c r="G69" s="14">
        <f>IF(A69="","",IF(D69&lt;=0,"Set capacity",IF(B69&gt;D69,"Review capacity",IF(B69=D69,"At capacity","Available"))))</f>
        <v/>
      </c>
    </row>
    <row r="70" ht="22" customHeight="1">
      <c r="A70" s="15">
        <f>IF(Assumptions!A64="","",Assumptions!A64)</f>
        <v/>
      </c>
      <c r="B70" s="16">
        <f>IF(A70="","",COUNTIFS(Enrollment!$C$5:$C$104,A70,Enrollment!$G$5:$G$104,"Active"))</f>
        <v/>
      </c>
      <c r="C70" s="16">
        <f>IF(A70="","",COUNTIFS(Enrollment!$C$5:$C$104,A70,Enrollment!$G$5:$G$104,"Upcoming"))</f>
        <v/>
      </c>
      <c r="D70" s="16">
        <f>IF(A70="","",IFERROR(VLOOKUP(A70,Assumptions!$A$9:$B$108,2,FALSE),""))</f>
        <v/>
      </c>
      <c r="E70" s="16">
        <f>IF(OR(A70="",D70=""),"",D70-B70)</f>
        <v/>
      </c>
      <c r="F70" s="32">
        <f>IF(A70="","",IFERROR(B70/D70,""))</f>
        <v/>
      </c>
      <c r="G70" s="18">
        <f>IF(A70="","",IF(D70&lt;=0,"Set capacity",IF(B70&gt;D70,"Review capacity",IF(B70=D70,"At capacity","Available"))))</f>
        <v/>
      </c>
    </row>
    <row r="71" ht="22" customHeight="1">
      <c r="A71" s="11">
        <f>IF(Assumptions!A65="","",Assumptions!A65)</f>
        <v/>
      </c>
      <c r="B71" s="12">
        <f>IF(A71="","",COUNTIFS(Enrollment!$C$5:$C$104,A71,Enrollment!$G$5:$G$104,"Active"))</f>
        <v/>
      </c>
      <c r="C71" s="12">
        <f>IF(A71="","",COUNTIFS(Enrollment!$C$5:$C$104,A71,Enrollment!$G$5:$G$104,"Upcoming"))</f>
        <v/>
      </c>
      <c r="D71" s="12">
        <f>IF(A71="","",IFERROR(VLOOKUP(A71,Assumptions!$A$9:$B$108,2,FALSE),""))</f>
        <v/>
      </c>
      <c r="E71" s="12">
        <f>IF(OR(A71="",D71=""),"",D71-B71)</f>
        <v/>
      </c>
      <c r="F71" s="31">
        <f>IF(A71="","",IFERROR(B71/D71,""))</f>
        <v/>
      </c>
      <c r="G71" s="14">
        <f>IF(A71="","",IF(D71&lt;=0,"Set capacity",IF(B71&gt;D71,"Review capacity",IF(B71=D71,"At capacity","Available"))))</f>
        <v/>
      </c>
    </row>
    <row r="72" ht="22" customHeight="1">
      <c r="A72" s="15">
        <f>IF(Assumptions!A66="","",Assumptions!A66)</f>
        <v/>
      </c>
      <c r="B72" s="16">
        <f>IF(A72="","",COUNTIFS(Enrollment!$C$5:$C$104,A72,Enrollment!$G$5:$G$104,"Active"))</f>
        <v/>
      </c>
      <c r="C72" s="16">
        <f>IF(A72="","",COUNTIFS(Enrollment!$C$5:$C$104,A72,Enrollment!$G$5:$G$104,"Upcoming"))</f>
        <v/>
      </c>
      <c r="D72" s="16">
        <f>IF(A72="","",IFERROR(VLOOKUP(A72,Assumptions!$A$9:$B$108,2,FALSE),""))</f>
        <v/>
      </c>
      <c r="E72" s="16">
        <f>IF(OR(A72="",D72=""),"",D72-B72)</f>
        <v/>
      </c>
      <c r="F72" s="32">
        <f>IF(A72="","",IFERROR(B72/D72,""))</f>
        <v/>
      </c>
      <c r="G72" s="18">
        <f>IF(A72="","",IF(D72&lt;=0,"Set capacity",IF(B72&gt;D72,"Review capacity",IF(B72=D72,"At capacity","Available"))))</f>
        <v/>
      </c>
    </row>
    <row r="73" ht="22" customHeight="1">
      <c r="A73" s="11">
        <f>IF(Assumptions!A67="","",Assumptions!A67)</f>
        <v/>
      </c>
      <c r="B73" s="12">
        <f>IF(A73="","",COUNTIFS(Enrollment!$C$5:$C$104,A73,Enrollment!$G$5:$G$104,"Active"))</f>
        <v/>
      </c>
      <c r="C73" s="12">
        <f>IF(A73="","",COUNTIFS(Enrollment!$C$5:$C$104,A73,Enrollment!$G$5:$G$104,"Upcoming"))</f>
        <v/>
      </c>
      <c r="D73" s="12">
        <f>IF(A73="","",IFERROR(VLOOKUP(A73,Assumptions!$A$9:$B$108,2,FALSE),""))</f>
        <v/>
      </c>
      <c r="E73" s="12">
        <f>IF(OR(A73="",D73=""),"",D73-B73)</f>
        <v/>
      </c>
      <c r="F73" s="31">
        <f>IF(A73="","",IFERROR(B73/D73,""))</f>
        <v/>
      </c>
      <c r="G73" s="14">
        <f>IF(A73="","",IF(D73&lt;=0,"Set capacity",IF(B73&gt;D73,"Review capacity",IF(B73=D73,"At capacity","Available"))))</f>
        <v/>
      </c>
    </row>
    <row r="74" ht="22" customHeight="1">
      <c r="A74" s="15">
        <f>IF(Assumptions!A68="","",Assumptions!A68)</f>
        <v/>
      </c>
      <c r="B74" s="16">
        <f>IF(A74="","",COUNTIFS(Enrollment!$C$5:$C$104,A74,Enrollment!$G$5:$G$104,"Active"))</f>
        <v/>
      </c>
      <c r="C74" s="16">
        <f>IF(A74="","",COUNTIFS(Enrollment!$C$5:$C$104,A74,Enrollment!$G$5:$G$104,"Upcoming"))</f>
        <v/>
      </c>
      <c r="D74" s="16">
        <f>IF(A74="","",IFERROR(VLOOKUP(A74,Assumptions!$A$9:$B$108,2,FALSE),""))</f>
        <v/>
      </c>
      <c r="E74" s="16">
        <f>IF(OR(A74="",D74=""),"",D74-B74)</f>
        <v/>
      </c>
      <c r="F74" s="32">
        <f>IF(A74="","",IFERROR(B74/D74,""))</f>
        <v/>
      </c>
      <c r="G74" s="18">
        <f>IF(A74="","",IF(D74&lt;=0,"Set capacity",IF(B74&gt;D74,"Review capacity",IF(B74=D74,"At capacity","Available"))))</f>
        <v/>
      </c>
    </row>
    <row r="75" ht="22" customHeight="1">
      <c r="A75" s="11">
        <f>IF(Assumptions!A69="","",Assumptions!A69)</f>
        <v/>
      </c>
      <c r="B75" s="12">
        <f>IF(A75="","",COUNTIFS(Enrollment!$C$5:$C$104,A75,Enrollment!$G$5:$G$104,"Active"))</f>
        <v/>
      </c>
      <c r="C75" s="12">
        <f>IF(A75="","",COUNTIFS(Enrollment!$C$5:$C$104,A75,Enrollment!$G$5:$G$104,"Upcoming"))</f>
        <v/>
      </c>
      <c r="D75" s="12">
        <f>IF(A75="","",IFERROR(VLOOKUP(A75,Assumptions!$A$9:$B$108,2,FALSE),""))</f>
        <v/>
      </c>
      <c r="E75" s="12">
        <f>IF(OR(A75="",D75=""),"",D75-B75)</f>
        <v/>
      </c>
      <c r="F75" s="31">
        <f>IF(A75="","",IFERROR(B75/D75,""))</f>
        <v/>
      </c>
      <c r="G75" s="14">
        <f>IF(A75="","",IF(D75&lt;=0,"Set capacity",IF(B75&gt;D75,"Review capacity",IF(B75=D75,"At capacity","Available"))))</f>
        <v/>
      </c>
    </row>
    <row r="76" ht="22" customHeight="1">
      <c r="A76" s="15">
        <f>IF(Assumptions!A70="","",Assumptions!A70)</f>
        <v/>
      </c>
      <c r="B76" s="16">
        <f>IF(A76="","",COUNTIFS(Enrollment!$C$5:$C$104,A76,Enrollment!$G$5:$G$104,"Active"))</f>
        <v/>
      </c>
      <c r="C76" s="16">
        <f>IF(A76="","",COUNTIFS(Enrollment!$C$5:$C$104,A76,Enrollment!$G$5:$G$104,"Upcoming"))</f>
        <v/>
      </c>
      <c r="D76" s="16">
        <f>IF(A76="","",IFERROR(VLOOKUP(A76,Assumptions!$A$9:$B$108,2,FALSE),""))</f>
        <v/>
      </c>
      <c r="E76" s="16">
        <f>IF(OR(A76="",D76=""),"",D76-B76)</f>
        <v/>
      </c>
      <c r="F76" s="32">
        <f>IF(A76="","",IFERROR(B76/D76,""))</f>
        <v/>
      </c>
      <c r="G76" s="18">
        <f>IF(A76="","",IF(D76&lt;=0,"Set capacity",IF(B76&gt;D76,"Review capacity",IF(B76=D76,"At capacity","Available"))))</f>
        <v/>
      </c>
    </row>
    <row r="77" ht="22" customHeight="1">
      <c r="A77" s="11">
        <f>IF(Assumptions!A71="","",Assumptions!A71)</f>
        <v/>
      </c>
      <c r="B77" s="12">
        <f>IF(A77="","",COUNTIFS(Enrollment!$C$5:$C$104,A77,Enrollment!$G$5:$G$104,"Active"))</f>
        <v/>
      </c>
      <c r="C77" s="12">
        <f>IF(A77="","",COUNTIFS(Enrollment!$C$5:$C$104,A77,Enrollment!$G$5:$G$104,"Upcoming"))</f>
        <v/>
      </c>
      <c r="D77" s="12">
        <f>IF(A77="","",IFERROR(VLOOKUP(A77,Assumptions!$A$9:$B$108,2,FALSE),""))</f>
        <v/>
      </c>
      <c r="E77" s="12">
        <f>IF(OR(A77="",D77=""),"",D77-B77)</f>
        <v/>
      </c>
      <c r="F77" s="31">
        <f>IF(A77="","",IFERROR(B77/D77,""))</f>
        <v/>
      </c>
      <c r="G77" s="14">
        <f>IF(A77="","",IF(D77&lt;=0,"Set capacity",IF(B77&gt;D77,"Review capacity",IF(B77=D77,"At capacity","Available"))))</f>
        <v/>
      </c>
    </row>
    <row r="78" ht="22" customHeight="1">
      <c r="A78" s="15">
        <f>IF(Assumptions!A72="","",Assumptions!A72)</f>
        <v/>
      </c>
      <c r="B78" s="16">
        <f>IF(A78="","",COUNTIFS(Enrollment!$C$5:$C$104,A78,Enrollment!$G$5:$G$104,"Active"))</f>
        <v/>
      </c>
      <c r="C78" s="16">
        <f>IF(A78="","",COUNTIFS(Enrollment!$C$5:$C$104,A78,Enrollment!$G$5:$G$104,"Upcoming"))</f>
        <v/>
      </c>
      <c r="D78" s="16">
        <f>IF(A78="","",IFERROR(VLOOKUP(A78,Assumptions!$A$9:$B$108,2,FALSE),""))</f>
        <v/>
      </c>
      <c r="E78" s="16">
        <f>IF(OR(A78="",D78=""),"",D78-B78)</f>
        <v/>
      </c>
      <c r="F78" s="32">
        <f>IF(A78="","",IFERROR(B78/D78,""))</f>
        <v/>
      </c>
      <c r="G78" s="18">
        <f>IF(A78="","",IF(D78&lt;=0,"Set capacity",IF(B78&gt;D78,"Review capacity",IF(B78=D78,"At capacity","Available"))))</f>
        <v/>
      </c>
    </row>
    <row r="79" ht="22" customHeight="1">
      <c r="A79" s="11">
        <f>IF(Assumptions!A73="","",Assumptions!A73)</f>
        <v/>
      </c>
      <c r="B79" s="12">
        <f>IF(A79="","",COUNTIFS(Enrollment!$C$5:$C$104,A79,Enrollment!$G$5:$G$104,"Active"))</f>
        <v/>
      </c>
      <c r="C79" s="12">
        <f>IF(A79="","",COUNTIFS(Enrollment!$C$5:$C$104,A79,Enrollment!$G$5:$G$104,"Upcoming"))</f>
        <v/>
      </c>
      <c r="D79" s="12">
        <f>IF(A79="","",IFERROR(VLOOKUP(A79,Assumptions!$A$9:$B$108,2,FALSE),""))</f>
        <v/>
      </c>
      <c r="E79" s="12">
        <f>IF(OR(A79="",D79=""),"",D79-B79)</f>
        <v/>
      </c>
      <c r="F79" s="31">
        <f>IF(A79="","",IFERROR(B79/D79,""))</f>
        <v/>
      </c>
      <c r="G79" s="14">
        <f>IF(A79="","",IF(D79&lt;=0,"Set capacity",IF(B79&gt;D79,"Review capacity",IF(B79=D79,"At capacity","Available"))))</f>
        <v/>
      </c>
    </row>
    <row r="80" ht="22" customHeight="1">
      <c r="A80" s="15">
        <f>IF(Assumptions!A74="","",Assumptions!A74)</f>
        <v/>
      </c>
      <c r="B80" s="16">
        <f>IF(A80="","",COUNTIFS(Enrollment!$C$5:$C$104,A80,Enrollment!$G$5:$G$104,"Active"))</f>
        <v/>
      </c>
      <c r="C80" s="16">
        <f>IF(A80="","",COUNTIFS(Enrollment!$C$5:$C$104,A80,Enrollment!$G$5:$G$104,"Upcoming"))</f>
        <v/>
      </c>
      <c r="D80" s="16">
        <f>IF(A80="","",IFERROR(VLOOKUP(A80,Assumptions!$A$9:$B$108,2,FALSE),""))</f>
        <v/>
      </c>
      <c r="E80" s="16">
        <f>IF(OR(A80="",D80=""),"",D80-B80)</f>
        <v/>
      </c>
      <c r="F80" s="32">
        <f>IF(A80="","",IFERROR(B80/D80,""))</f>
        <v/>
      </c>
      <c r="G80" s="18">
        <f>IF(A80="","",IF(D80&lt;=0,"Set capacity",IF(B80&gt;D80,"Review capacity",IF(B80=D80,"At capacity","Available"))))</f>
        <v/>
      </c>
    </row>
    <row r="81" ht="22" customHeight="1">
      <c r="A81" s="11">
        <f>IF(Assumptions!A75="","",Assumptions!A75)</f>
        <v/>
      </c>
      <c r="B81" s="12">
        <f>IF(A81="","",COUNTIFS(Enrollment!$C$5:$C$104,A81,Enrollment!$G$5:$G$104,"Active"))</f>
        <v/>
      </c>
      <c r="C81" s="12">
        <f>IF(A81="","",COUNTIFS(Enrollment!$C$5:$C$104,A81,Enrollment!$G$5:$G$104,"Upcoming"))</f>
        <v/>
      </c>
      <c r="D81" s="12">
        <f>IF(A81="","",IFERROR(VLOOKUP(A81,Assumptions!$A$9:$B$108,2,FALSE),""))</f>
        <v/>
      </c>
      <c r="E81" s="12">
        <f>IF(OR(A81="",D81=""),"",D81-B81)</f>
        <v/>
      </c>
      <c r="F81" s="31">
        <f>IF(A81="","",IFERROR(B81/D81,""))</f>
        <v/>
      </c>
      <c r="G81" s="14">
        <f>IF(A81="","",IF(D81&lt;=0,"Set capacity",IF(B81&gt;D81,"Review capacity",IF(B81=D81,"At capacity","Available"))))</f>
        <v/>
      </c>
    </row>
    <row r="82" ht="22" customHeight="1">
      <c r="A82" s="15">
        <f>IF(Assumptions!A76="","",Assumptions!A76)</f>
        <v/>
      </c>
      <c r="B82" s="16">
        <f>IF(A82="","",COUNTIFS(Enrollment!$C$5:$C$104,A82,Enrollment!$G$5:$G$104,"Active"))</f>
        <v/>
      </c>
      <c r="C82" s="16">
        <f>IF(A82="","",COUNTIFS(Enrollment!$C$5:$C$104,A82,Enrollment!$G$5:$G$104,"Upcoming"))</f>
        <v/>
      </c>
      <c r="D82" s="16">
        <f>IF(A82="","",IFERROR(VLOOKUP(A82,Assumptions!$A$9:$B$108,2,FALSE),""))</f>
        <v/>
      </c>
      <c r="E82" s="16">
        <f>IF(OR(A82="",D82=""),"",D82-B82)</f>
        <v/>
      </c>
      <c r="F82" s="32">
        <f>IF(A82="","",IFERROR(B82/D82,""))</f>
        <v/>
      </c>
      <c r="G82" s="18">
        <f>IF(A82="","",IF(D82&lt;=0,"Set capacity",IF(B82&gt;D82,"Review capacity",IF(B82=D82,"At capacity","Available"))))</f>
        <v/>
      </c>
    </row>
    <row r="83" ht="22" customHeight="1">
      <c r="A83" s="11">
        <f>IF(Assumptions!A77="","",Assumptions!A77)</f>
        <v/>
      </c>
      <c r="B83" s="12">
        <f>IF(A83="","",COUNTIFS(Enrollment!$C$5:$C$104,A83,Enrollment!$G$5:$G$104,"Active"))</f>
        <v/>
      </c>
      <c r="C83" s="12">
        <f>IF(A83="","",COUNTIFS(Enrollment!$C$5:$C$104,A83,Enrollment!$G$5:$G$104,"Upcoming"))</f>
        <v/>
      </c>
      <c r="D83" s="12">
        <f>IF(A83="","",IFERROR(VLOOKUP(A83,Assumptions!$A$9:$B$108,2,FALSE),""))</f>
        <v/>
      </c>
      <c r="E83" s="12">
        <f>IF(OR(A83="",D83=""),"",D83-B83)</f>
        <v/>
      </c>
      <c r="F83" s="31">
        <f>IF(A83="","",IFERROR(B83/D83,""))</f>
        <v/>
      </c>
      <c r="G83" s="14">
        <f>IF(A83="","",IF(D83&lt;=0,"Set capacity",IF(B83&gt;D83,"Review capacity",IF(B83=D83,"At capacity","Available"))))</f>
        <v/>
      </c>
    </row>
    <row r="84" ht="22" customHeight="1">
      <c r="A84" s="15">
        <f>IF(Assumptions!A78="","",Assumptions!A78)</f>
        <v/>
      </c>
      <c r="B84" s="16">
        <f>IF(A84="","",COUNTIFS(Enrollment!$C$5:$C$104,A84,Enrollment!$G$5:$G$104,"Active"))</f>
        <v/>
      </c>
      <c r="C84" s="16">
        <f>IF(A84="","",COUNTIFS(Enrollment!$C$5:$C$104,A84,Enrollment!$G$5:$G$104,"Upcoming"))</f>
        <v/>
      </c>
      <c r="D84" s="16">
        <f>IF(A84="","",IFERROR(VLOOKUP(A84,Assumptions!$A$9:$B$108,2,FALSE),""))</f>
        <v/>
      </c>
      <c r="E84" s="16">
        <f>IF(OR(A84="",D84=""),"",D84-B84)</f>
        <v/>
      </c>
      <c r="F84" s="32">
        <f>IF(A84="","",IFERROR(B84/D84,""))</f>
        <v/>
      </c>
      <c r="G84" s="18">
        <f>IF(A84="","",IF(D84&lt;=0,"Set capacity",IF(B84&gt;D84,"Review capacity",IF(B84=D84,"At capacity","Available"))))</f>
        <v/>
      </c>
    </row>
    <row r="85" ht="22" customHeight="1">
      <c r="A85" s="11">
        <f>IF(Assumptions!A79="","",Assumptions!A79)</f>
        <v/>
      </c>
      <c r="B85" s="12">
        <f>IF(A85="","",COUNTIFS(Enrollment!$C$5:$C$104,A85,Enrollment!$G$5:$G$104,"Active"))</f>
        <v/>
      </c>
      <c r="C85" s="12">
        <f>IF(A85="","",COUNTIFS(Enrollment!$C$5:$C$104,A85,Enrollment!$G$5:$G$104,"Upcoming"))</f>
        <v/>
      </c>
      <c r="D85" s="12">
        <f>IF(A85="","",IFERROR(VLOOKUP(A85,Assumptions!$A$9:$B$108,2,FALSE),""))</f>
        <v/>
      </c>
      <c r="E85" s="12">
        <f>IF(OR(A85="",D85=""),"",D85-B85)</f>
        <v/>
      </c>
      <c r="F85" s="31">
        <f>IF(A85="","",IFERROR(B85/D85,""))</f>
        <v/>
      </c>
      <c r="G85" s="14">
        <f>IF(A85="","",IF(D85&lt;=0,"Set capacity",IF(B85&gt;D85,"Review capacity",IF(B85=D85,"At capacity","Available"))))</f>
        <v/>
      </c>
    </row>
    <row r="86" ht="22" customHeight="1">
      <c r="A86" s="15">
        <f>IF(Assumptions!A80="","",Assumptions!A80)</f>
        <v/>
      </c>
      <c r="B86" s="16">
        <f>IF(A86="","",COUNTIFS(Enrollment!$C$5:$C$104,A86,Enrollment!$G$5:$G$104,"Active"))</f>
        <v/>
      </c>
      <c r="C86" s="16">
        <f>IF(A86="","",COUNTIFS(Enrollment!$C$5:$C$104,A86,Enrollment!$G$5:$G$104,"Upcoming"))</f>
        <v/>
      </c>
      <c r="D86" s="16">
        <f>IF(A86="","",IFERROR(VLOOKUP(A86,Assumptions!$A$9:$B$108,2,FALSE),""))</f>
        <v/>
      </c>
      <c r="E86" s="16">
        <f>IF(OR(A86="",D86=""),"",D86-B86)</f>
        <v/>
      </c>
      <c r="F86" s="32">
        <f>IF(A86="","",IFERROR(B86/D86,""))</f>
        <v/>
      </c>
      <c r="G86" s="18">
        <f>IF(A86="","",IF(D86&lt;=0,"Set capacity",IF(B86&gt;D86,"Review capacity",IF(B86=D86,"At capacity","Available"))))</f>
        <v/>
      </c>
    </row>
    <row r="87" ht="22" customHeight="1">
      <c r="A87" s="11">
        <f>IF(Assumptions!A81="","",Assumptions!A81)</f>
        <v/>
      </c>
      <c r="B87" s="12">
        <f>IF(A87="","",COUNTIFS(Enrollment!$C$5:$C$104,A87,Enrollment!$G$5:$G$104,"Active"))</f>
        <v/>
      </c>
      <c r="C87" s="12">
        <f>IF(A87="","",COUNTIFS(Enrollment!$C$5:$C$104,A87,Enrollment!$G$5:$G$104,"Upcoming"))</f>
        <v/>
      </c>
      <c r="D87" s="12">
        <f>IF(A87="","",IFERROR(VLOOKUP(A87,Assumptions!$A$9:$B$108,2,FALSE),""))</f>
        <v/>
      </c>
      <c r="E87" s="12">
        <f>IF(OR(A87="",D87=""),"",D87-B87)</f>
        <v/>
      </c>
      <c r="F87" s="31">
        <f>IF(A87="","",IFERROR(B87/D87,""))</f>
        <v/>
      </c>
      <c r="G87" s="14">
        <f>IF(A87="","",IF(D87&lt;=0,"Set capacity",IF(B87&gt;D87,"Review capacity",IF(B87=D87,"At capacity","Available"))))</f>
        <v/>
      </c>
    </row>
    <row r="88" ht="22" customHeight="1">
      <c r="A88" s="15">
        <f>IF(Assumptions!A82="","",Assumptions!A82)</f>
        <v/>
      </c>
      <c r="B88" s="16">
        <f>IF(A88="","",COUNTIFS(Enrollment!$C$5:$C$104,A88,Enrollment!$G$5:$G$104,"Active"))</f>
        <v/>
      </c>
      <c r="C88" s="16">
        <f>IF(A88="","",COUNTIFS(Enrollment!$C$5:$C$104,A88,Enrollment!$G$5:$G$104,"Upcoming"))</f>
        <v/>
      </c>
      <c r="D88" s="16">
        <f>IF(A88="","",IFERROR(VLOOKUP(A88,Assumptions!$A$9:$B$108,2,FALSE),""))</f>
        <v/>
      </c>
      <c r="E88" s="16">
        <f>IF(OR(A88="",D88=""),"",D88-B88)</f>
        <v/>
      </c>
      <c r="F88" s="32">
        <f>IF(A88="","",IFERROR(B88/D88,""))</f>
        <v/>
      </c>
      <c r="G88" s="18">
        <f>IF(A88="","",IF(D88&lt;=0,"Set capacity",IF(B88&gt;D88,"Review capacity",IF(B88=D88,"At capacity","Available"))))</f>
        <v/>
      </c>
    </row>
    <row r="89" ht="22" customHeight="1">
      <c r="A89" s="11">
        <f>IF(Assumptions!A83="","",Assumptions!A83)</f>
        <v/>
      </c>
      <c r="B89" s="12">
        <f>IF(A89="","",COUNTIFS(Enrollment!$C$5:$C$104,A89,Enrollment!$G$5:$G$104,"Active"))</f>
        <v/>
      </c>
      <c r="C89" s="12">
        <f>IF(A89="","",COUNTIFS(Enrollment!$C$5:$C$104,A89,Enrollment!$G$5:$G$104,"Upcoming"))</f>
        <v/>
      </c>
      <c r="D89" s="12">
        <f>IF(A89="","",IFERROR(VLOOKUP(A89,Assumptions!$A$9:$B$108,2,FALSE),""))</f>
        <v/>
      </c>
      <c r="E89" s="12">
        <f>IF(OR(A89="",D89=""),"",D89-B89)</f>
        <v/>
      </c>
      <c r="F89" s="31">
        <f>IF(A89="","",IFERROR(B89/D89,""))</f>
        <v/>
      </c>
      <c r="G89" s="14">
        <f>IF(A89="","",IF(D89&lt;=0,"Set capacity",IF(B89&gt;D89,"Review capacity",IF(B89=D89,"At capacity","Available"))))</f>
        <v/>
      </c>
    </row>
    <row r="90" ht="22" customHeight="1">
      <c r="A90" s="15">
        <f>IF(Assumptions!A84="","",Assumptions!A84)</f>
        <v/>
      </c>
      <c r="B90" s="16">
        <f>IF(A90="","",COUNTIFS(Enrollment!$C$5:$C$104,A90,Enrollment!$G$5:$G$104,"Active"))</f>
        <v/>
      </c>
      <c r="C90" s="16">
        <f>IF(A90="","",COUNTIFS(Enrollment!$C$5:$C$104,A90,Enrollment!$G$5:$G$104,"Upcoming"))</f>
        <v/>
      </c>
      <c r="D90" s="16">
        <f>IF(A90="","",IFERROR(VLOOKUP(A90,Assumptions!$A$9:$B$108,2,FALSE),""))</f>
        <v/>
      </c>
      <c r="E90" s="16">
        <f>IF(OR(A90="",D90=""),"",D90-B90)</f>
        <v/>
      </c>
      <c r="F90" s="32">
        <f>IF(A90="","",IFERROR(B90/D90,""))</f>
        <v/>
      </c>
      <c r="G90" s="18">
        <f>IF(A90="","",IF(D90&lt;=0,"Set capacity",IF(B90&gt;D90,"Review capacity",IF(B90=D90,"At capacity","Available"))))</f>
        <v/>
      </c>
    </row>
    <row r="91" ht="22" customHeight="1">
      <c r="A91" s="11">
        <f>IF(Assumptions!A85="","",Assumptions!A85)</f>
        <v/>
      </c>
      <c r="B91" s="12">
        <f>IF(A91="","",COUNTIFS(Enrollment!$C$5:$C$104,A91,Enrollment!$G$5:$G$104,"Active"))</f>
        <v/>
      </c>
      <c r="C91" s="12">
        <f>IF(A91="","",COUNTIFS(Enrollment!$C$5:$C$104,A91,Enrollment!$G$5:$G$104,"Upcoming"))</f>
        <v/>
      </c>
      <c r="D91" s="12">
        <f>IF(A91="","",IFERROR(VLOOKUP(A91,Assumptions!$A$9:$B$108,2,FALSE),""))</f>
        <v/>
      </c>
      <c r="E91" s="12">
        <f>IF(OR(A91="",D91=""),"",D91-B91)</f>
        <v/>
      </c>
      <c r="F91" s="31">
        <f>IF(A91="","",IFERROR(B91/D91,""))</f>
        <v/>
      </c>
      <c r="G91" s="14">
        <f>IF(A91="","",IF(D91&lt;=0,"Set capacity",IF(B91&gt;D91,"Review capacity",IF(B91=D91,"At capacity","Available"))))</f>
        <v/>
      </c>
    </row>
    <row r="92" ht="22" customHeight="1">
      <c r="A92" s="15">
        <f>IF(Assumptions!A86="","",Assumptions!A86)</f>
        <v/>
      </c>
      <c r="B92" s="16">
        <f>IF(A92="","",COUNTIFS(Enrollment!$C$5:$C$104,A92,Enrollment!$G$5:$G$104,"Active"))</f>
        <v/>
      </c>
      <c r="C92" s="16">
        <f>IF(A92="","",COUNTIFS(Enrollment!$C$5:$C$104,A92,Enrollment!$G$5:$G$104,"Upcoming"))</f>
        <v/>
      </c>
      <c r="D92" s="16">
        <f>IF(A92="","",IFERROR(VLOOKUP(A92,Assumptions!$A$9:$B$108,2,FALSE),""))</f>
        <v/>
      </c>
      <c r="E92" s="16">
        <f>IF(OR(A92="",D92=""),"",D92-B92)</f>
        <v/>
      </c>
      <c r="F92" s="32">
        <f>IF(A92="","",IFERROR(B92/D92,""))</f>
        <v/>
      </c>
      <c r="G92" s="18">
        <f>IF(A92="","",IF(D92&lt;=0,"Set capacity",IF(B92&gt;D92,"Review capacity",IF(B92=D92,"At capacity","Available"))))</f>
        <v/>
      </c>
    </row>
    <row r="93" ht="22" customHeight="1">
      <c r="A93" s="11">
        <f>IF(Assumptions!A87="","",Assumptions!A87)</f>
        <v/>
      </c>
      <c r="B93" s="12">
        <f>IF(A93="","",COUNTIFS(Enrollment!$C$5:$C$104,A93,Enrollment!$G$5:$G$104,"Active"))</f>
        <v/>
      </c>
      <c r="C93" s="12">
        <f>IF(A93="","",COUNTIFS(Enrollment!$C$5:$C$104,A93,Enrollment!$G$5:$G$104,"Upcoming"))</f>
        <v/>
      </c>
      <c r="D93" s="12">
        <f>IF(A93="","",IFERROR(VLOOKUP(A93,Assumptions!$A$9:$B$108,2,FALSE),""))</f>
        <v/>
      </c>
      <c r="E93" s="12">
        <f>IF(OR(A93="",D93=""),"",D93-B93)</f>
        <v/>
      </c>
      <c r="F93" s="31">
        <f>IF(A93="","",IFERROR(B93/D93,""))</f>
        <v/>
      </c>
      <c r="G93" s="14">
        <f>IF(A93="","",IF(D93&lt;=0,"Set capacity",IF(B93&gt;D93,"Review capacity",IF(B93=D93,"At capacity","Available"))))</f>
        <v/>
      </c>
    </row>
    <row r="94" ht="22" customHeight="1">
      <c r="A94" s="15">
        <f>IF(Assumptions!A88="","",Assumptions!A88)</f>
        <v/>
      </c>
      <c r="B94" s="16">
        <f>IF(A94="","",COUNTIFS(Enrollment!$C$5:$C$104,A94,Enrollment!$G$5:$G$104,"Active"))</f>
        <v/>
      </c>
      <c r="C94" s="16">
        <f>IF(A94="","",COUNTIFS(Enrollment!$C$5:$C$104,A94,Enrollment!$G$5:$G$104,"Upcoming"))</f>
        <v/>
      </c>
      <c r="D94" s="16">
        <f>IF(A94="","",IFERROR(VLOOKUP(A94,Assumptions!$A$9:$B$108,2,FALSE),""))</f>
        <v/>
      </c>
      <c r="E94" s="16">
        <f>IF(OR(A94="",D94=""),"",D94-B94)</f>
        <v/>
      </c>
      <c r="F94" s="32">
        <f>IF(A94="","",IFERROR(B94/D94,""))</f>
        <v/>
      </c>
      <c r="G94" s="18">
        <f>IF(A94="","",IF(D94&lt;=0,"Set capacity",IF(B94&gt;D94,"Review capacity",IF(B94=D94,"At capacity","Available"))))</f>
        <v/>
      </c>
    </row>
    <row r="95" ht="22" customHeight="1">
      <c r="A95" s="11">
        <f>IF(Assumptions!A89="","",Assumptions!A89)</f>
        <v/>
      </c>
      <c r="B95" s="12">
        <f>IF(A95="","",COUNTIFS(Enrollment!$C$5:$C$104,A95,Enrollment!$G$5:$G$104,"Active"))</f>
        <v/>
      </c>
      <c r="C95" s="12">
        <f>IF(A95="","",COUNTIFS(Enrollment!$C$5:$C$104,A95,Enrollment!$G$5:$G$104,"Upcoming"))</f>
        <v/>
      </c>
      <c r="D95" s="12">
        <f>IF(A95="","",IFERROR(VLOOKUP(A95,Assumptions!$A$9:$B$108,2,FALSE),""))</f>
        <v/>
      </c>
      <c r="E95" s="12">
        <f>IF(OR(A95="",D95=""),"",D95-B95)</f>
        <v/>
      </c>
      <c r="F95" s="31">
        <f>IF(A95="","",IFERROR(B95/D95,""))</f>
        <v/>
      </c>
      <c r="G95" s="14">
        <f>IF(A95="","",IF(D95&lt;=0,"Set capacity",IF(B95&gt;D95,"Review capacity",IF(B95=D95,"At capacity","Available"))))</f>
        <v/>
      </c>
    </row>
    <row r="96" ht="22" customHeight="1">
      <c r="A96" s="15">
        <f>IF(Assumptions!A90="","",Assumptions!A90)</f>
        <v/>
      </c>
      <c r="B96" s="16">
        <f>IF(A96="","",COUNTIFS(Enrollment!$C$5:$C$104,A96,Enrollment!$G$5:$G$104,"Active"))</f>
        <v/>
      </c>
      <c r="C96" s="16">
        <f>IF(A96="","",COUNTIFS(Enrollment!$C$5:$C$104,A96,Enrollment!$G$5:$G$104,"Upcoming"))</f>
        <v/>
      </c>
      <c r="D96" s="16">
        <f>IF(A96="","",IFERROR(VLOOKUP(A96,Assumptions!$A$9:$B$108,2,FALSE),""))</f>
        <v/>
      </c>
      <c r="E96" s="16">
        <f>IF(OR(A96="",D96=""),"",D96-B96)</f>
        <v/>
      </c>
      <c r="F96" s="32">
        <f>IF(A96="","",IFERROR(B96/D96,""))</f>
        <v/>
      </c>
      <c r="G96" s="18">
        <f>IF(A96="","",IF(D96&lt;=0,"Set capacity",IF(B96&gt;D96,"Review capacity",IF(B96=D96,"At capacity","Available"))))</f>
        <v/>
      </c>
    </row>
    <row r="97" ht="22" customHeight="1">
      <c r="A97" s="11">
        <f>IF(Assumptions!A91="","",Assumptions!A91)</f>
        <v/>
      </c>
      <c r="B97" s="12">
        <f>IF(A97="","",COUNTIFS(Enrollment!$C$5:$C$104,A97,Enrollment!$G$5:$G$104,"Active"))</f>
        <v/>
      </c>
      <c r="C97" s="12">
        <f>IF(A97="","",COUNTIFS(Enrollment!$C$5:$C$104,A97,Enrollment!$G$5:$G$104,"Upcoming"))</f>
        <v/>
      </c>
      <c r="D97" s="12">
        <f>IF(A97="","",IFERROR(VLOOKUP(A97,Assumptions!$A$9:$B$108,2,FALSE),""))</f>
        <v/>
      </c>
      <c r="E97" s="12">
        <f>IF(OR(A97="",D97=""),"",D97-B97)</f>
        <v/>
      </c>
      <c r="F97" s="31">
        <f>IF(A97="","",IFERROR(B97/D97,""))</f>
        <v/>
      </c>
      <c r="G97" s="14">
        <f>IF(A97="","",IF(D97&lt;=0,"Set capacity",IF(B97&gt;D97,"Review capacity",IF(B97=D97,"At capacity","Available"))))</f>
        <v/>
      </c>
    </row>
    <row r="98" ht="22" customHeight="1">
      <c r="A98" s="15">
        <f>IF(Assumptions!A92="","",Assumptions!A92)</f>
        <v/>
      </c>
      <c r="B98" s="16">
        <f>IF(A98="","",COUNTIFS(Enrollment!$C$5:$C$104,A98,Enrollment!$G$5:$G$104,"Active"))</f>
        <v/>
      </c>
      <c r="C98" s="16">
        <f>IF(A98="","",COUNTIFS(Enrollment!$C$5:$C$104,A98,Enrollment!$G$5:$G$104,"Upcoming"))</f>
        <v/>
      </c>
      <c r="D98" s="16">
        <f>IF(A98="","",IFERROR(VLOOKUP(A98,Assumptions!$A$9:$B$108,2,FALSE),""))</f>
        <v/>
      </c>
      <c r="E98" s="16">
        <f>IF(OR(A98="",D98=""),"",D98-B98)</f>
        <v/>
      </c>
      <c r="F98" s="32">
        <f>IF(A98="","",IFERROR(B98/D98,""))</f>
        <v/>
      </c>
      <c r="G98" s="18">
        <f>IF(A98="","",IF(D98&lt;=0,"Set capacity",IF(B98&gt;D98,"Review capacity",IF(B98=D98,"At capacity","Available"))))</f>
        <v/>
      </c>
    </row>
    <row r="99" ht="22" customHeight="1">
      <c r="A99" s="11">
        <f>IF(Assumptions!A93="","",Assumptions!A93)</f>
        <v/>
      </c>
      <c r="B99" s="12">
        <f>IF(A99="","",COUNTIFS(Enrollment!$C$5:$C$104,A99,Enrollment!$G$5:$G$104,"Active"))</f>
        <v/>
      </c>
      <c r="C99" s="12">
        <f>IF(A99="","",COUNTIFS(Enrollment!$C$5:$C$104,A99,Enrollment!$G$5:$G$104,"Upcoming"))</f>
        <v/>
      </c>
      <c r="D99" s="12">
        <f>IF(A99="","",IFERROR(VLOOKUP(A99,Assumptions!$A$9:$B$108,2,FALSE),""))</f>
        <v/>
      </c>
      <c r="E99" s="12">
        <f>IF(OR(A99="",D99=""),"",D99-B99)</f>
        <v/>
      </c>
      <c r="F99" s="31">
        <f>IF(A99="","",IFERROR(B99/D99,""))</f>
        <v/>
      </c>
      <c r="G99" s="14">
        <f>IF(A99="","",IF(D99&lt;=0,"Set capacity",IF(B99&gt;D99,"Review capacity",IF(B99=D99,"At capacity","Available"))))</f>
        <v/>
      </c>
    </row>
    <row r="100" ht="22" customHeight="1">
      <c r="A100" s="15">
        <f>IF(Assumptions!A94="","",Assumptions!A94)</f>
        <v/>
      </c>
      <c r="B100" s="16">
        <f>IF(A100="","",COUNTIFS(Enrollment!$C$5:$C$104,A100,Enrollment!$G$5:$G$104,"Active"))</f>
        <v/>
      </c>
      <c r="C100" s="16">
        <f>IF(A100="","",COUNTIFS(Enrollment!$C$5:$C$104,A100,Enrollment!$G$5:$G$104,"Upcoming"))</f>
        <v/>
      </c>
      <c r="D100" s="16">
        <f>IF(A100="","",IFERROR(VLOOKUP(A100,Assumptions!$A$9:$B$108,2,FALSE),""))</f>
        <v/>
      </c>
      <c r="E100" s="16">
        <f>IF(OR(A100="",D100=""),"",D100-B100)</f>
        <v/>
      </c>
      <c r="F100" s="32">
        <f>IF(A100="","",IFERROR(B100/D100,""))</f>
        <v/>
      </c>
      <c r="G100" s="18">
        <f>IF(A100="","",IF(D100&lt;=0,"Set capacity",IF(B100&gt;D100,"Review capacity",IF(B100=D100,"At capacity","Available"))))</f>
        <v/>
      </c>
    </row>
    <row r="101" ht="22" customHeight="1">
      <c r="A101" s="11">
        <f>IF(Assumptions!A95="","",Assumptions!A95)</f>
        <v/>
      </c>
      <c r="B101" s="12">
        <f>IF(A101="","",COUNTIFS(Enrollment!$C$5:$C$104,A101,Enrollment!$G$5:$G$104,"Active"))</f>
        <v/>
      </c>
      <c r="C101" s="12">
        <f>IF(A101="","",COUNTIFS(Enrollment!$C$5:$C$104,A101,Enrollment!$G$5:$G$104,"Upcoming"))</f>
        <v/>
      </c>
      <c r="D101" s="12">
        <f>IF(A101="","",IFERROR(VLOOKUP(A101,Assumptions!$A$9:$B$108,2,FALSE),""))</f>
        <v/>
      </c>
      <c r="E101" s="12">
        <f>IF(OR(A101="",D101=""),"",D101-B101)</f>
        <v/>
      </c>
      <c r="F101" s="31">
        <f>IF(A101="","",IFERROR(B101/D101,""))</f>
        <v/>
      </c>
      <c r="G101" s="14">
        <f>IF(A101="","",IF(D101&lt;=0,"Set capacity",IF(B101&gt;D101,"Review capacity",IF(B101=D101,"At capacity","Available"))))</f>
        <v/>
      </c>
    </row>
    <row r="102" ht="22" customHeight="1">
      <c r="A102" s="15">
        <f>IF(Assumptions!A96="","",Assumptions!A96)</f>
        <v/>
      </c>
      <c r="B102" s="16">
        <f>IF(A102="","",COUNTIFS(Enrollment!$C$5:$C$104,A102,Enrollment!$G$5:$G$104,"Active"))</f>
        <v/>
      </c>
      <c r="C102" s="16">
        <f>IF(A102="","",COUNTIFS(Enrollment!$C$5:$C$104,A102,Enrollment!$G$5:$G$104,"Upcoming"))</f>
        <v/>
      </c>
      <c r="D102" s="16">
        <f>IF(A102="","",IFERROR(VLOOKUP(A102,Assumptions!$A$9:$B$108,2,FALSE),""))</f>
        <v/>
      </c>
      <c r="E102" s="16">
        <f>IF(OR(A102="",D102=""),"",D102-B102)</f>
        <v/>
      </c>
      <c r="F102" s="32">
        <f>IF(A102="","",IFERROR(B102/D102,""))</f>
        <v/>
      </c>
      <c r="G102" s="18">
        <f>IF(A102="","",IF(D102&lt;=0,"Set capacity",IF(B102&gt;D102,"Review capacity",IF(B102=D102,"At capacity","Available"))))</f>
        <v/>
      </c>
    </row>
    <row r="103" ht="22" customHeight="1">
      <c r="A103" s="11">
        <f>IF(Assumptions!A97="","",Assumptions!A97)</f>
        <v/>
      </c>
      <c r="B103" s="12">
        <f>IF(A103="","",COUNTIFS(Enrollment!$C$5:$C$104,A103,Enrollment!$G$5:$G$104,"Active"))</f>
        <v/>
      </c>
      <c r="C103" s="12">
        <f>IF(A103="","",COUNTIFS(Enrollment!$C$5:$C$104,A103,Enrollment!$G$5:$G$104,"Upcoming"))</f>
        <v/>
      </c>
      <c r="D103" s="12">
        <f>IF(A103="","",IFERROR(VLOOKUP(A103,Assumptions!$A$9:$B$108,2,FALSE),""))</f>
        <v/>
      </c>
      <c r="E103" s="12">
        <f>IF(OR(A103="",D103=""),"",D103-B103)</f>
        <v/>
      </c>
      <c r="F103" s="31">
        <f>IF(A103="","",IFERROR(B103/D103,""))</f>
        <v/>
      </c>
      <c r="G103" s="14">
        <f>IF(A103="","",IF(D103&lt;=0,"Set capacity",IF(B103&gt;D103,"Review capacity",IF(B103=D103,"At capacity","Available"))))</f>
        <v/>
      </c>
    </row>
    <row r="104" ht="22" customHeight="1">
      <c r="A104" s="15">
        <f>IF(Assumptions!A98="","",Assumptions!A98)</f>
        <v/>
      </c>
      <c r="B104" s="16">
        <f>IF(A104="","",COUNTIFS(Enrollment!$C$5:$C$104,A104,Enrollment!$G$5:$G$104,"Active"))</f>
        <v/>
      </c>
      <c r="C104" s="16">
        <f>IF(A104="","",COUNTIFS(Enrollment!$C$5:$C$104,A104,Enrollment!$G$5:$G$104,"Upcoming"))</f>
        <v/>
      </c>
      <c r="D104" s="16">
        <f>IF(A104="","",IFERROR(VLOOKUP(A104,Assumptions!$A$9:$B$108,2,FALSE),""))</f>
        <v/>
      </c>
      <c r="E104" s="16">
        <f>IF(OR(A104="",D104=""),"",D104-B104)</f>
        <v/>
      </c>
      <c r="F104" s="32">
        <f>IF(A104="","",IFERROR(B104/D104,""))</f>
        <v/>
      </c>
      <c r="G104" s="18">
        <f>IF(A104="","",IF(D104&lt;=0,"Set capacity",IF(B104&gt;D104,"Review capacity",IF(B104=D104,"At capacity","Available"))))</f>
        <v/>
      </c>
    </row>
    <row r="105" ht="22" customHeight="1">
      <c r="A105" s="11">
        <f>IF(Assumptions!A99="","",Assumptions!A99)</f>
        <v/>
      </c>
      <c r="B105" s="12">
        <f>IF(A105="","",COUNTIFS(Enrollment!$C$5:$C$104,A105,Enrollment!$G$5:$G$104,"Active"))</f>
        <v/>
      </c>
      <c r="C105" s="12">
        <f>IF(A105="","",COUNTIFS(Enrollment!$C$5:$C$104,A105,Enrollment!$G$5:$G$104,"Upcoming"))</f>
        <v/>
      </c>
      <c r="D105" s="12">
        <f>IF(A105="","",IFERROR(VLOOKUP(A105,Assumptions!$A$9:$B$108,2,FALSE),""))</f>
        <v/>
      </c>
      <c r="E105" s="12">
        <f>IF(OR(A105="",D105=""),"",D105-B105)</f>
        <v/>
      </c>
      <c r="F105" s="31">
        <f>IF(A105="","",IFERROR(B105/D105,""))</f>
        <v/>
      </c>
      <c r="G105" s="14">
        <f>IF(A105="","",IF(D105&lt;=0,"Set capacity",IF(B105&gt;D105,"Review capacity",IF(B105=D105,"At capacity","Available"))))</f>
        <v/>
      </c>
    </row>
    <row r="106" ht="22" customHeight="1">
      <c r="A106" s="15">
        <f>IF(Assumptions!A100="","",Assumptions!A100)</f>
        <v/>
      </c>
      <c r="B106" s="16">
        <f>IF(A106="","",COUNTIFS(Enrollment!$C$5:$C$104,A106,Enrollment!$G$5:$G$104,"Active"))</f>
        <v/>
      </c>
      <c r="C106" s="16">
        <f>IF(A106="","",COUNTIFS(Enrollment!$C$5:$C$104,A106,Enrollment!$G$5:$G$104,"Upcoming"))</f>
        <v/>
      </c>
      <c r="D106" s="16">
        <f>IF(A106="","",IFERROR(VLOOKUP(A106,Assumptions!$A$9:$B$108,2,FALSE),""))</f>
        <v/>
      </c>
      <c r="E106" s="16">
        <f>IF(OR(A106="",D106=""),"",D106-B106)</f>
        <v/>
      </c>
      <c r="F106" s="32">
        <f>IF(A106="","",IFERROR(B106/D106,""))</f>
        <v/>
      </c>
      <c r="G106" s="18">
        <f>IF(A106="","",IF(D106&lt;=0,"Set capacity",IF(B106&gt;D106,"Review capacity",IF(B106=D106,"At capacity","Available"))))</f>
        <v/>
      </c>
    </row>
    <row r="107" ht="22" customHeight="1">
      <c r="A107" s="11">
        <f>IF(Assumptions!A101="","",Assumptions!A101)</f>
        <v/>
      </c>
      <c r="B107" s="12">
        <f>IF(A107="","",COUNTIFS(Enrollment!$C$5:$C$104,A107,Enrollment!$G$5:$G$104,"Active"))</f>
        <v/>
      </c>
      <c r="C107" s="12">
        <f>IF(A107="","",COUNTIFS(Enrollment!$C$5:$C$104,A107,Enrollment!$G$5:$G$104,"Upcoming"))</f>
        <v/>
      </c>
      <c r="D107" s="12">
        <f>IF(A107="","",IFERROR(VLOOKUP(A107,Assumptions!$A$9:$B$108,2,FALSE),""))</f>
        <v/>
      </c>
      <c r="E107" s="12">
        <f>IF(OR(A107="",D107=""),"",D107-B107)</f>
        <v/>
      </c>
      <c r="F107" s="31">
        <f>IF(A107="","",IFERROR(B107/D107,""))</f>
        <v/>
      </c>
      <c r="G107" s="14">
        <f>IF(A107="","",IF(D107&lt;=0,"Set capacity",IF(B107&gt;D107,"Review capacity",IF(B107=D107,"At capacity","Available"))))</f>
        <v/>
      </c>
    </row>
    <row r="108" ht="22" customHeight="1">
      <c r="A108" s="15">
        <f>IF(Assumptions!A102="","",Assumptions!A102)</f>
        <v/>
      </c>
      <c r="B108" s="16">
        <f>IF(A108="","",COUNTIFS(Enrollment!$C$5:$C$104,A108,Enrollment!$G$5:$G$104,"Active"))</f>
        <v/>
      </c>
      <c r="C108" s="16">
        <f>IF(A108="","",COUNTIFS(Enrollment!$C$5:$C$104,A108,Enrollment!$G$5:$G$104,"Upcoming"))</f>
        <v/>
      </c>
      <c r="D108" s="16">
        <f>IF(A108="","",IFERROR(VLOOKUP(A108,Assumptions!$A$9:$B$108,2,FALSE),""))</f>
        <v/>
      </c>
      <c r="E108" s="16">
        <f>IF(OR(A108="",D108=""),"",D108-B108)</f>
        <v/>
      </c>
      <c r="F108" s="32">
        <f>IF(A108="","",IFERROR(B108/D108,""))</f>
        <v/>
      </c>
      <c r="G108" s="18">
        <f>IF(A108="","",IF(D108&lt;=0,"Set capacity",IF(B108&gt;D108,"Review capacity",IF(B108=D108,"At capacity","Available"))))</f>
        <v/>
      </c>
    </row>
    <row r="109" ht="22" customHeight="1">
      <c r="A109" s="11">
        <f>IF(Assumptions!A103="","",Assumptions!A103)</f>
        <v/>
      </c>
      <c r="B109" s="12">
        <f>IF(A109="","",COUNTIFS(Enrollment!$C$5:$C$104,A109,Enrollment!$G$5:$G$104,"Active"))</f>
        <v/>
      </c>
      <c r="C109" s="12">
        <f>IF(A109="","",COUNTIFS(Enrollment!$C$5:$C$104,A109,Enrollment!$G$5:$G$104,"Upcoming"))</f>
        <v/>
      </c>
      <c r="D109" s="12">
        <f>IF(A109="","",IFERROR(VLOOKUP(A109,Assumptions!$A$9:$B$108,2,FALSE),""))</f>
        <v/>
      </c>
      <c r="E109" s="12">
        <f>IF(OR(A109="",D109=""),"",D109-B109)</f>
        <v/>
      </c>
      <c r="F109" s="31">
        <f>IF(A109="","",IFERROR(B109/D109,""))</f>
        <v/>
      </c>
      <c r="G109" s="14">
        <f>IF(A109="","",IF(D109&lt;=0,"Set capacity",IF(B109&gt;D109,"Review capacity",IF(B109=D109,"At capacity","Available"))))</f>
        <v/>
      </c>
    </row>
    <row r="110" ht="22" customHeight="1">
      <c r="A110" s="15">
        <f>IF(Assumptions!A104="","",Assumptions!A104)</f>
        <v/>
      </c>
      <c r="B110" s="16">
        <f>IF(A110="","",COUNTIFS(Enrollment!$C$5:$C$104,A110,Enrollment!$G$5:$G$104,"Active"))</f>
        <v/>
      </c>
      <c r="C110" s="16">
        <f>IF(A110="","",COUNTIFS(Enrollment!$C$5:$C$104,A110,Enrollment!$G$5:$G$104,"Upcoming"))</f>
        <v/>
      </c>
      <c r="D110" s="16">
        <f>IF(A110="","",IFERROR(VLOOKUP(A110,Assumptions!$A$9:$B$108,2,FALSE),""))</f>
        <v/>
      </c>
      <c r="E110" s="16">
        <f>IF(OR(A110="",D110=""),"",D110-B110)</f>
        <v/>
      </c>
      <c r="F110" s="32">
        <f>IF(A110="","",IFERROR(B110/D110,""))</f>
        <v/>
      </c>
      <c r="G110" s="18">
        <f>IF(A110="","",IF(D110&lt;=0,"Set capacity",IF(B110&gt;D110,"Review capacity",IF(B110=D110,"At capacity","Available"))))</f>
        <v/>
      </c>
    </row>
    <row r="111" ht="22" customHeight="1">
      <c r="A111" s="11">
        <f>IF(Assumptions!A105="","",Assumptions!A105)</f>
        <v/>
      </c>
      <c r="B111" s="12">
        <f>IF(A111="","",COUNTIFS(Enrollment!$C$5:$C$104,A111,Enrollment!$G$5:$G$104,"Active"))</f>
        <v/>
      </c>
      <c r="C111" s="12">
        <f>IF(A111="","",COUNTIFS(Enrollment!$C$5:$C$104,A111,Enrollment!$G$5:$G$104,"Upcoming"))</f>
        <v/>
      </c>
      <c r="D111" s="12">
        <f>IF(A111="","",IFERROR(VLOOKUP(A111,Assumptions!$A$9:$B$108,2,FALSE),""))</f>
        <v/>
      </c>
      <c r="E111" s="12">
        <f>IF(OR(A111="",D111=""),"",D111-B111)</f>
        <v/>
      </c>
      <c r="F111" s="31">
        <f>IF(A111="","",IFERROR(B111/D111,""))</f>
        <v/>
      </c>
      <c r="G111" s="14">
        <f>IF(A111="","",IF(D111&lt;=0,"Set capacity",IF(B111&gt;D111,"Review capacity",IF(B111=D111,"At capacity","Available"))))</f>
        <v/>
      </c>
    </row>
    <row r="112" ht="22" customHeight="1">
      <c r="A112" s="15">
        <f>IF(Assumptions!A106="","",Assumptions!A106)</f>
        <v/>
      </c>
      <c r="B112" s="16">
        <f>IF(A112="","",COUNTIFS(Enrollment!$C$5:$C$104,A112,Enrollment!$G$5:$G$104,"Active"))</f>
        <v/>
      </c>
      <c r="C112" s="16">
        <f>IF(A112="","",COUNTIFS(Enrollment!$C$5:$C$104,A112,Enrollment!$G$5:$G$104,"Upcoming"))</f>
        <v/>
      </c>
      <c r="D112" s="16">
        <f>IF(A112="","",IFERROR(VLOOKUP(A112,Assumptions!$A$9:$B$108,2,FALSE),""))</f>
        <v/>
      </c>
      <c r="E112" s="16">
        <f>IF(OR(A112="",D112=""),"",D112-B112)</f>
        <v/>
      </c>
      <c r="F112" s="32">
        <f>IF(A112="","",IFERROR(B112/D112,""))</f>
        <v/>
      </c>
      <c r="G112" s="18">
        <f>IF(A112="","",IF(D112&lt;=0,"Set capacity",IF(B112&gt;D112,"Review capacity",IF(B112=D112,"At capacity","Available"))))</f>
        <v/>
      </c>
    </row>
    <row r="113" ht="22" customHeight="1">
      <c r="A113" s="11">
        <f>IF(Assumptions!A107="","",Assumptions!A107)</f>
        <v/>
      </c>
      <c r="B113" s="12">
        <f>IF(A113="","",COUNTIFS(Enrollment!$C$5:$C$104,A113,Enrollment!$G$5:$G$104,"Active"))</f>
        <v/>
      </c>
      <c r="C113" s="12">
        <f>IF(A113="","",COUNTIFS(Enrollment!$C$5:$C$104,A113,Enrollment!$G$5:$G$104,"Upcoming"))</f>
        <v/>
      </c>
      <c r="D113" s="12">
        <f>IF(A113="","",IFERROR(VLOOKUP(A113,Assumptions!$A$9:$B$108,2,FALSE),""))</f>
        <v/>
      </c>
      <c r="E113" s="12">
        <f>IF(OR(A113="",D113=""),"",D113-B113)</f>
        <v/>
      </c>
      <c r="F113" s="31">
        <f>IF(A113="","",IFERROR(B113/D113,""))</f>
        <v/>
      </c>
      <c r="G113" s="14">
        <f>IF(A113="","",IF(D113&lt;=0,"Set capacity",IF(B113&gt;D113,"Review capacity",IF(B113=D113,"At capacity","Available"))))</f>
        <v/>
      </c>
    </row>
    <row r="114" ht="22" customHeight="1">
      <c r="A114" s="15">
        <f>IF(Assumptions!A108="","",Assumptions!A108)</f>
        <v/>
      </c>
      <c r="B114" s="16">
        <f>IF(A114="","",COUNTIFS(Enrollment!$C$5:$C$104,A114,Enrollment!$G$5:$G$104,"Active"))</f>
        <v/>
      </c>
      <c r="C114" s="16">
        <f>IF(A114="","",COUNTIFS(Enrollment!$C$5:$C$104,A114,Enrollment!$G$5:$G$104,"Upcoming"))</f>
        <v/>
      </c>
      <c r="D114" s="16">
        <f>IF(A114="","",IFERROR(VLOOKUP(A114,Assumptions!$A$9:$B$108,2,FALSE),""))</f>
        <v/>
      </c>
      <c r="E114" s="16">
        <f>IF(OR(A114="",D114=""),"",D114-B114)</f>
        <v/>
      </c>
      <c r="F114" s="32">
        <f>IF(A114="","",IFERROR(B114/D114,""))</f>
        <v/>
      </c>
      <c r="G114" s="18">
        <f>IF(A114="","",IF(D114&lt;=0,"Set capacity",IF(B114&gt;D114,"Review capacity",IF(B114=D114,"At capacity","Available"))))</f>
        <v/>
      </c>
    </row>
    <row r="115" ht="24" customHeight="1">
      <c r="A115" s="5" t="inlineStr">
        <is>
          <t>Total</t>
        </is>
      </c>
      <c r="B115" s="19">
        <f>SUM(B15:B114)</f>
        <v/>
      </c>
      <c r="C115" s="19">
        <f>SUM(C15:C114)</f>
        <v/>
      </c>
      <c r="D115" s="19">
        <f>SUM(D15:D114)</f>
        <v/>
      </c>
      <c r="E115" s="19">
        <f>IFERROR(D115-B115,"")</f>
        <v/>
      </c>
      <c r="F115" s="33">
        <f>IFERROR(B115/D115,"")</f>
        <v/>
      </c>
      <c r="G115" s="21">
        <f>IF(D115&lt;=0,"Set capacity",IF(B115&gt;D115,"Review capacity",""))</f>
        <v/>
      </c>
    </row>
  </sheetData>
  <autoFilter ref="A14:G114"/>
  <mergeCells count="1">
    <mergeCell ref="A1:N1"/>
  </mergeCells>
  <conditionalFormatting sqref="B9">
    <cfRule type="expression" priority="1" dxfId="0">
      <formula>$B$9&gt;0</formula>
    </cfRule>
  </conditionalFormatting>
  <conditionalFormatting sqref="B11">
    <cfRule type="expression" priority="2" dxfId="0">
      <formula>$B$11&lt;0</formula>
    </cfRule>
  </conditionalFormatting>
  <conditionalFormatting sqref="E15:E114">
    <cfRule type="expression" priority="3" dxfId="0">
      <formula>$E15&lt;0</formula>
    </cfRule>
  </conditionalFormatting>
  <conditionalFormatting sqref="G15:G114">
    <cfRule type="expression" priority="4" dxfId="1">
      <formula>$G15="Available"</formula>
    </cfRule>
    <cfRule type="expression" priority="5" dxfId="0">
      <formula>OR($G15="Review capacity",$G15="Set capacity")</formula>
    </cfRule>
    <cfRule type="expression" priority="6" dxfId="2">
      <formula>$G15="At capacity"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4" customWidth="1" min="2" max="2"/>
    <col width="18" customWidth="1" min="3" max="3"/>
    <col width="22" customWidth="1" min="4" max="4"/>
    <col width="14" customWidth="1" min="5" max="5"/>
    <col width="14" customWidth="1" min="6" max="6"/>
    <col width="14" customWidth="1" min="7" max="7"/>
    <col width="24" customWidth="1" min="8" max="8"/>
  </cols>
  <sheetData>
    <row r="1" ht="28" customHeight="1">
      <c r="A1" s="1" t="inlineStr">
        <is>
          <t>Child Enrollment Tracker</t>
        </is>
      </c>
      <c r="B1" s="2" t="n"/>
      <c r="C1" s="2" t="n"/>
      <c r="D1" s="2" t="n"/>
      <c r="E1" s="2" t="n"/>
      <c r="F1" s="2" t="n"/>
      <c r="G1" s="2" t="n"/>
      <c r="H1" s="3" t="n"/>
    </row>
    <row r="2" ht="24" customHeight="1">
      <c r="A2" s="4" t="inlineStr">
        <is>
          <t>Maintain one operational roster using fictional display labels and only the information needed for enrollment tracking.</t>
        </is>
      </c>
    </row>
    <row r="3" ht="24" customHeight="1">
      <c r="A3" s="4" t="inlineStr">
        <is>
          <t>Yellow cells are editable. Review prompts are administrative checks that require a human decision.</t>
        </is>
      </c>
    </row>
    <row r="4" ht="30" customHeight="1">
      <c r="A4" s="10" t="inlineStr">
        <is>
          <t>Enrollment ID</t>
        </is>
      </c>
      <c r="B4" s="10" t="inlineStr">
        <is>
          <t>Child Display Label</t>
        </is>
      </c>
      <c r="C4" s="10" t="inlineStr">
        <is>
          <t>Program</t>
        </is>
      </c>
      <c r="D4" s="10" t="inlineStr">
        <is>
          <t>Room Assignment</t>
        </is>
      </c>
      <c r="E4" s="10" t="inlineStr">
        <is>
          <t>Start Date</t>
        </is>
      </c>
      <c r="F4" s="10" t="inlineStr">
        <is>
          <t>End Date</t>
        </is>
      </c>
      <c r="G4" s="10" t="inlineStr">
        <is>
          <t>Status</t>
        </is>
      </c>
      <c r="H4" s="10" t="inlineStr">
        <is>
          <t>Review Prompt</t>
        </is>
      </c>
    </row>
    <row r="5" ht="23" customHeight="1">
      <c r="A5" s="22" t="inlineStr">
        <is>
          <t>DEMO-001</t>
        </is>
      </c>
      <c r="B5" s="23" t="inlineStr">
        <is>
          <t>Fictional Child A</t>
        </is>
      </c>
      <c r="C5" s="22" t="inlineStr">
        <is>
          <t>Infant</t>
        </is>
      </c>
      <c r="D5" s="23" t="inlineStr">
        <is>
          <t>Demo Room 1</t>
        </is>
      </c>
      <c r="E5" s="34" t="n">
        <v>46124</v>
      </c>
      <c r="F5" s="34" t="n"/>
      <c r="G5" s="25" t="inlineStr">
        <is>
          <t>Active</t>
        </is>
      </c>
      <c r="H5" s="26">
        <f>IF(COUNTA(A5:G5)=0,"",IF(OR(A5="",B5="",C5="",D5="",E5="",G5=""),"Check required fields",IF(AND(F5&lt;&gt;"",F5&lt;E5),"Check end date",IF(AND(G5="Active",E5&gt;Assumptions!$B$2),"Check start/status",IF(AND(G5="Active",F5&lt;&gt;"",F5&lt;Assumptions!$B$2),"Check end/status",IF(AND(G5="Upcoming",E5&lt;=Assumptions!$B$2),"Check status",IF(AND(G5="Inactive",F5=""),"Check end date","Ready")))))))</f>
        <v/>
      </c>
    </row>
    <row r="6" ht="23" customHeight="1">
      <c r="A6" s="22" t="inlineStr">
        <is>
          <t>DEMO-002</t>
        </is>
      </c>
      <c r="B6" s="23" t="inlineStr">
        <is>
          <t>Fictional Child B</t>
        </is>
      </c>
      <c r="C6" s="22" t="inlineStr">
        <is>
          <t>Toddler</t>
        </is>
      </c>
      <c r="D6" s="23" t="inlineStr">
        <is>
          <t>Demo Room 2</t>
        </is>
      </c>
      <c r="E6" s="34" t="n">
        <v>46199</v>
      </c>
      <c r="F6" s="34" t="n"/>
      <c r="G6" s="25" t="inlineStr">
        <is>
          <t>Active</t>
        </is>
      </c>
      <c r="H6" s="27">
        <f>IF(COUNTA(A6:G6)=0,"",IF(OR(A6="",B6="",C6="",D6="",E6="",G6=""),"Check required fields",IF(AND(F6&lt;&gt;"",F6&lt;E6),"Check end date",IF(AND(G6="Active",E6&gt;Assumptions!$B$2),"Check start/status",IF(AND(G6="Active",F6&lt;&gt;"",F6&lt;Assumptions!$B$2),"Check end/status",IF(AND(G6="Upcoming",E6&lt;=Assumptions!$B$2),"Check status",IF(AND(G6="Inactive",F6=""),"Check end date","Ready")))))))</f>
        <v/>
      </c>
    </row>
    <row r="7" ht="23" customHeight="1">
      <c r="A7" s="22" t="inlineStr">
        <is>
          <t>DEMO-003</t>
        </is>
      </c>
      <c r="B7" s="23" t="inlineStr">
        <is>
          <t>Fictional Child C</t>
        </is>
      </c>
      <c r="C7" s="22" t="inlineStr">
        <is>
          <t>Preschool</t>
        </is>
      </c>
      <c r="D7" s="23" t="inlineStr">
        <is>
          <t>Demo Room 3</t>
        </is>
      </c>
      <c r="E7" s="34" t="n">
        <v>46244</v>
      </c>
      <c r="F7" s="34" t="n"/>
      <c r="G7" s="25" t="inlineStr">
        <is>
          <t>Active</t>
        </is>
      </c>
      <c r="H7" s="26">
        <f>IF(COUNTA(A7:G7)=0,"",IF(OR(A7="",B7="",C7="",D7="",E7="",G7=""),"Check required fields",IF(AND(F7&lt;&gt;"",F7&lt;E7),"Check end date",IF(AND(G7="Active",E7&gt;Assumptions!$B$2),"Check start/status",IF(AND(G7="Active",F7&lt;&gt;"",F7&lt;Assumptions!$B$2),"Check end/status",IF(AND(G7="Upcoming",E7&lt;=Assumptions!$B$2),"Check status",IF(AND(G7="Inactive",F7=""),"Check end date","Ready")))))))</f>
        <v/>
      </c>
    </row>
    <row r="8" ht="23" customHeight="1">
      <c r="A8" s="22" t="inlineStr">
        <is>
          <t>DEMO-004</t>
        </is>
      </c>
      <c r="B8" s="23" t="inlineStr">
        <is>
          <t>Fictional Child D</t>
        </is>
      </c>
      <c r="C8" s="22" t="inlineStr">
        <is>
          <t>Pre-K</t>
        </is>
      </c>
      <c r="D8" s="23" t="inlineStr">
        <is>
          <t>Demo Room 4</t>
        </is>
      </c>
      <c r="E8" s="34" t="n">
        <v>46074</v>
      </c>
      <c r="F8" s="34" t="n"/>
      <c r="G8" s="25" t="inlineStr">
        <is>
          <t>Active</t>
        </is>
      </c>
      <c r="H8" s="27">
        <f>IF(COUNTA(A8:G8)=0,"",IF(OR(A8="",B8="",C8="",D8="",E8="",G8=""),"Check required fields",IF(AND(F8&lt;&gt;"",F8&lt;E8),"Check end date",IF(AND(G8="Active",E8&gt;Assumptions!$B$2),"Check start/status",IF(AND(G8="Active",F8&lt;&gt;"",F8&lt;Assumptions!$B$2),"Check end/status",IF(AND(G8="Upcoming",E8&lt;=Assumptions!$B$2),"Check status",IF(AND(G8="Inactive",F8=""),"Check end date","Ready")))))))</f>
        <v/>
      </c>
    </row>
    <row r="9" ht="23" customHeight="1">
      <c r="A9" s="22" t="inlineStr">
        <is>
          <t>DEMO-005</t>
        </is>
      </c>
      <c r="B9" s="23" t="inlineStr">
        <is>
          <t>Fictional Child E</t>
        </is>
      </c>
      <c r="C9" s="22" t="inlineStr">
        <is>
          <t>Infant</t>
        </is>
      </c>
      <c r="D9" s="23" t="inlineStr">
        <is>
          <t>Demo Room 1</t>
        </is>
      </c>
      <c r="E9" s="34" t="n">
        <v>46288</v>
      </c>
      <c r="F9" s="34" t="n"/>
      <c r="G9" s="25" t="inlineStr">
        <is>
          <t>Upcoming</t>
        </is>
      </c>
      <c r="H9" s="26">
        <f>IF(COUNTA(A9:G9)=0,"",IF(OR(A9="",B9="",C9="",D9="",E9="",G9=""),"Check required fields",IF(AND(F9&lt;&gt;"",F9&lt;E9),"Check end date",IF(AND(G9="Active",E9&gt;Assumptions!$B$2),"Check start/status",IF(AND(G9="Active",F9&lt;&gt;"",F9&lt;Assumptions!$B$2),"Check end/status",IF(AND(G9="Upcoming",E9&lt;=Assumptions!$B$2),"Check status",IF(AND(G9="Inactive",F9=""),"Check end date","Ready")))))))</f>
        <v/>
      </c>
    </row>
    <row r="10" ht="23" customHeight="1">
      <c r="A10" s="22" t="inlineStr">
        <is>
          <t>DEMO-006</t>
        </is>
      </c>
      <c r="B10" s="23" t="inlineStr">
        <is>
          <t>Fictional Child F</t>
        </is>
      </c>
      <c r="C10" s="22" t="inlineStr">
        <is>
          <t>Toddler</t>
        </is>
      </c>
      <c r="D10" s="23" t="inlineStr">
        <is>
          <t>Demo Room 2</t>
        </is>
      </c>
      <c r="E10" s="34" t="n">
        <v>45974</v>
      </c>
      <c r="F10" s="34" t="n">
        <v>46254</v>
      </c>
      <c r="G10" s="25" t="inlineStr">
        <is>
          <t>Inactive</t>
        </is>
      </c>
      <c r="H10" s="27">
        <f>IF(COUNTA(A10:G10)=0,"",IF(OR(A10="",B10="",C10="",D10="",E10="",G10=""),"Check required fields",IF(AND(F10&lt;&gt;"",F10&lt;E10),"Check end date",IF(AND(G10="Active",E10&gt;Assumptions!$B$2),"Check start/status",IF(AND(G10="Active",F10&lt;&gt;"",F10&lt;Assumptions!$B$2),"Check end/status",IF(AND(G10="Upcoming",E10&lt;=Assumptions!$B$2),"Check status",IF(AND(G10="Inactive",F10=""),"Check end date","Ready")))))))</f>
        <v/>
      </c>
    </row>
    <row r="11" ht="23" customHeight="1">
      <c r="A11" s="22" t="inlineStr">
        <is>
          <t>DEMO-007</t>
        </is>
      </c>
      <c r="B11" s="23" t="inlineStr">
        <is>
          <t>Fictional Child G</t>
        </is>
      </c>
      <c r="C11" s="22" t="inlineStr">
        <is>
          <t>School Age</t>
        </is>
      </c>
      <c r="D11" s="23" t="inlineStr">
        <is>
          <t>Demo Room 5</t>
        </is>
      </c>
      <c r="E11" s="34" t="n">
        <v>46229</v>
      </c>
      <c r="F11" s="34" t="n"/>
      <c r="G11" s="25" t="inlineStr">
        <is>
          <t>Active</t>
        </is>
      </c>
      <c r="H11" s="26">
        <f>IF(COUNTA(A11:G11)=0,"",IF(OR(A11="",B11="",C11="",D11="",E11="",G11=""),"Check required fields",IF(AND(F11&lt;&gt;"",F11&lt;E11),"Check end date",IF(AND(G11="Active",E11&gt;Assumptions!$B$2),"Check start/status",IF(AND(G11="Active",F11&lt;&gt;"",F11&lt;Assumptions!$B$2),"Check end/status",IF(AND(G11="Upcoming",E11&lt;=Assumptions!$B$2),"Check status",IF(AND(G11="Inactive",F11=""),"Check end date","Ready")))))))</f>
        <v/>
      </c>
    </row>
    <row r="12" ht="23" customHeight="1">
      <c r="A12" s="22" t="inlineStr">
        <is>
          <t>DEMO-008</t>
        </is>
      </c>
      <c r="B12" s="23" t="inlineStr">
        <is>
          <t>Fictional Child H</t>
        </is>
      </c>
      <c r="C12" s="22" t="inlineStr">
        <is>
          <t>Pre-K</t>
        </is>
      </c>
      <c r="D12" s="23" t="inlineStr">
        <is>
          <t>Demo Room 4</t>
        </is>
      </c>
      <c r="E12" s="34" t="n">
        <v>46304</v>
      </c>
      <c r="F12" s="34" t="n"/>
      <c r="G12" s="25" t="inlineStr">
        <is>
          <t>Upcoming</t>
        </is>
      </c>
      <c r="H12" s="27">
        <f>IF(COUNTA(A12:G12)=0,"",IF(OR(A12="",B12="",C12="",D12="",E12="",G12=""),"Check required fields",IF(AND(F12&lt;&gt;"",F12&lt;E12),"Check end date",IF(AND(G12="Active",E12&gt;Assumptions!$B$2),"Check start/status",IF(AND(G12="Active",F12&lt;&gt;"",F12&lt;Assumptions!$B$2),"Check end/status",IF(AND(G12="Upcoming",E12&lt;=Assumptions!$B$2),"Check status",IF(AND(G12="Inactive",F12=""),"Check end date","Ready")))))))</f>
        <v/>
      </c>
    </row>
    <row r="13" ht="23" customHeight="1">
      <c r="A13" s="22" t="inlineStr">
        <is>
          <t>DEMO-009</t>
        </is>
      </c>
      <c r="B13" s="23" t="inlineStr">
        <is>
          <t>Fictional Child I</t>
        </is>
      </c>
      <c r="C13" s="22" t="inlineStr">
        <is>
          <t>Preschool</t>
        </is>
      </c>
      <c r="D13" s="23" t="inlineStr">
        <is>
          <t>Demo Room 3</t>
        </is>
      </c>
      <c r="E13" s="34" t="n">
        <v>45824</v>
      </c>
      <c r="F13" s="34" t="n">
        <v>46174</v>
      </c>
      <c r="G13" s="25" t="inlineStr">
        <is>
          <t>Inactive</t>
        </is>
      </c>
      <c r="H13" s="26">
        <f>IF(COUNTA(A13:G13)=0,"",IF(OR(A13="",B13="",C13="",D13="",E13="",G13=""),"Check required fields",IF(AND(F13&lt;&gt;"",F13&lt;E13),"Check end date",IF(AND(G13="Active",E13&gt;Assumptions!$B$2),"Check start/status",IF(AND(G13="Active",F13&lt;&gt;"",F13&lt;Assumptions!$B$2),"Check end/status",IF(AND(G13="Upcoming",E13&lt;=Assumptions!$B$2),"Check status",IF(AND(G13="Inactive",F13=""),"Check end date","Ready")))))))</f>
        <v/>
      </c>
    </row>
    <row r="14" ht="23" customHeight="1">
      <c r="A14" s="22" t="inlineStr">
        <is>
          <t>DEMO-010</t>
        </is>
      </c>
      <c r="B14" s="23" t="inlineStr">
        <is>
          <t>Fictional Child J</t>
        </is>
      </c>
      <c r="C14" s="22" t="inlineStr">
        <is>
          <t>Infant</t>
        </is>
      </c>
      <c r="D14" s="23" t="inlineStr">
        <is>
          <t>Demo Room 1</t>
        </is>
      </c>
      <c r="E14" s="34" t="n">
        <v>46274</v>
      </c>
      <c r="F14" s="34" t="n"/>
      <c r="G14" s="25" t="inlineStr">
        <is>
          <t>Active</t>
        </is>
      </c>
      <c r="H14" s="27">
        <f>IF(COUNTA(A14:G14)=0,"",IF(OR(A14="",B14="",C14="",D14="",E14="",G14=""),"Check required fields",IF(AND(F14&lt;&gt;"",F14&lt;E14),"Check end date",IF(AND(G14="Active",E14&gt;Assumptions!$B$2),"Check start/status",IF(AND(G14="Active",F14&lt;&gt;"",F14&lt;Assumptions!$B$2),"Check end/status",IF(AND(G14="Upcoming",E14&lt;=Assumptions!$B$2),"Check status",IF(AND(G14="Inactive",F14=""),"Check end date","Ready")))))))</f>
        <v/>
      </c>
    </row>
    <row r="15" ht="23" customHeight="1">
      <c r="A15" s="22" t="n"/>
      <c r="B15" s="23" t="n"/>
      <c r="C15" s="22" t="n"/>
      <c r="D15" s="23" t="n"/>
      <c r="E15" s="34" t="n"/>
      <c r="F15" s="34" t="n"/>
      <c r="G15" s="25" t="n"/>
      <c r="H15" s="26">
        <f>IF(COUNTA(A15:G15)=0,"",IF(OR(A15="",B15="",C15="",D15="",E15="",G15=""),"Check required fields",IF(AND(F15&lt;&gt;"",F15&lt;E15),"Check end date",IF(AND(G15="Active",E15&gt;Assumptions!$B$2),"Check start/status",IF(AND(G15="Active",F15&lt;&gt;"",F15&lt;Assumptions!$B$2),"Check end/status",IF(AND(G15="Upcoming",E15&lt;=Assumptions!$B$2),"Check status",IF(AND(G15="Inactive",F15=""),"Check end date","Ready")))))))</f>
        <v/>
      </c>
    </row>
    <row r="16" ht="23" customHeight="1">
      <c r="A16" s="22" t="n"/>
      <c r="B16" s="23" t="n"/>
      <c r="C16" s="22" t="n"/>
      <c r="D16" s="23" t="n"/>
      <c r="E16" s="34" t="n"/>
      <c r="F16" s="34" t="n"/>
      <c r="G16" s="25" t="n"/>
      <c r="H16" s="27">
        <f>IF(COUNTA(A16:G16)=0,"",IF(OR(A16="",B16="",C16="",D16="",E16="",G16=""),"Check required fields",IF(AND(F16&lt;&gt;"",F16&lt;E16),"Check end date",IF(AND(G16="Active",E16&gt;Assumptions!$B$2),"Check start/status",IF(AND(G16="Active",F16&lt;&gt;"",F16&lt;Assumptions!$B$2),"Check end/status",IF(AND(G16="Upcoming",E16&lt;=Assumptions!$B$2),"Check status",IF(AND(G16="Inactive",F16=""),"Check end date","Ready")))))))</f>
        <v/>
      </c>
    </row>
    <row r="17" ht="23" customHeight="1">
      <c r="A17" s="22" t="n"/>
      <c r="B17" s="23" t="n"/>
      <c r="C17" s="22" t="n"/>
      <c r="D17" s="23" t="n"/>
      <c r="E17" s="34" t="n"/>
      <c r="F17" s="34" t="n"/>
      <c r="G17" s="25" t="n"/>
      <c r="H17" s="26">
        <f>IF(COUNTA(A17:G17)=0,"",IF(OR(A17="",B17="",C17="",D17="",E17="",G17=""),"Check required fields",IF(AND(F17&lt;&gt;"",F17&lt;E17),"Check end date",IF(AND(G17="Active",E17&gt;Assumptions!$B$2),"Check start/status",IF(AND(G17="Active",F17&lt;&gt;"",F17&lt;Assumptions!$B$2),"Check end/status",IF(AND(G17="Upcoming",E17&lt;=Assumptions!$B$2),"Check status",IF(AND(G17="Inactive",F17=""),"Check end date","Ready")))))))</f>
        <v/>
      </c>
    </row>
    <row r="18" ht="23" customHeight="1">
      <c r="A18" s="22" t="n"/>
      <c r="B18" s="23" t="n"/>
      <c r="C18" s="22" t="n"/>
      <c r="D18" s="23" t="n"/>
      <c r="E18" s="34" t="n"/>
      <c r="F18" s="34" t="n"/>
      <c r="G18" s="25" t="n"/>
      <c r="H18" s="27">
        <f>IF(COUNTA(A18:G18)=0,"",IF(OR(A18="",B18="",C18="",D18="",E18="",G18=""),"Check required fields",IF(AND(F18&lt;&gt;"",F18&lt;E18),"Check end date",IF(AND(G18="Active",E18&gt;Assumptions!$B$2),"Check start/status",IF(AND(G18="Active",F18&lt;&gt;"",F18&lt;Assumptions!$B$2),"Check end/status",IF(AND(G18="Upcoming",E18&lt;=Assumptions!$B$2),"Check status",IF(AND(G18="Inactive",F18=""),"Check end date","Ready")))))))</f>
        <v/>
      </c>
    </row>
    <row r="19" ht="23" customHeight="1">
      <c r="A19" s="22" t="n"/>
      <c r="B19" s="23" t="n"/>
      <c r="C19" s="22" t="n"/>
      <c r="D19" s="23" t="n"/>
      <c r="E19" s="34" t="n"/>
      <c r="F19" s="34" t="n"/>
      <c r="G19" s="25" t="n"/>
      <c r="H19" s="26">
        <f>IF(COUNTA(A19:G19)=0,"",IF(OR(A19="",B19="",C19="",D19="",E19="",G19=""),"Check required fields",IF(AND(F19&lt;&gt;"",F19&lt;E19),"Check end date",IF(AND(G19="Active",E19&gt;Assumptions!$B$2),"Check start/status",IF(AND(G19="Active",F19&lt;&gt;"",F19&lt;Assumptions!$B$2),"Check end/status",IF(AND(G19="Upcoming",E19&lt;=Assumptions!$B$2),"Check status",IF(AND(G19="Inactive",F19=""),"Check end date","Ready")))))))</f>
        <v/>
      </c>
    </row>
    <row r="20" ht="23" customHeight="1">
      <c r="A20" s="22" t="n"/>
      <c r="B20" s="23" t="n"/>
      <c r="C20" s="22" t="n"/>
      <c r="D20" s="23" t="n"/>
      <c r="E20" s="34" t="n"/>
      <c r="F20" s="34" t="n"/>
      <c r="G20" s="25" t="n"/>
      <c r="H20" s="27">
        <f>IF(COUNTA(A20:G20)=0,"",IF(OR(A20="",B20="",C20="",D20="",E20="",G20=""),"Check required fields",IF(AND(F20&lt;&gt;"",F20&lt;E20),"Check end date",IF(AND(G20="Active",E20&gt;Assumptions!$B$2),"Check start/status",IF(AND(G20="Active",F20&lt;&gt;"",F20&lt;Assumptions!$B$2),"Check end/status",IF(AND(G20="Upcoming",E20&lt;=Assumptions!$B$2),"Check status",IF(AND(G20="Inactive",F20=""),"Check end date","Ready")))))))</f>
        <v/>
      </c>
    </row>
    <row r="21" ht="23" customHeight="1">
      <c r="A21" s="22" t="n"/>
      <c r="B21" s="23" t="n"/>
      <c r="C21" s="22" t="n"/>
      <c r="D21" s="23" t="n"/>
      <c r="E21" s="34" t="n"/>
      <c r="F21" s="34" t="n"/>
      <c r="G21" s="25" t="n"/>
      <c r="H21" s="26">
        <f>IF(COUNTA(A21:G21)=0,"",IF(OR(A21="",B21="",C21="",D21="",E21="",G21=""),"Check required fields",IF(AND(F21&lt;&gt;"",F21&lt;E21),"Check end date",IF(AND(G21="Active",E21&gt;Assumptions!$B$2),"Check start/status",IF(AND(G21="Active",F21&lt;&gt;"",F21&lt;Assumptions!$B$2),"Check end/status",IF(AND(G21="Upcoming",E21&lt;=Assumptions!$B$2),"Check status",IF(AND(G21="Inactive",F21=""),"Check end date","Ready")))))))</f>
        <v/>
      </c>
    </row>
    <row r="22" ht="23" customHeight="1">
      <c r="A22" s="22" t="n"/>
      <c r="B22" s="23" t="n"/>
      <c r="C22" s="22" t="n"/>
      <c r="D22" s="23" t="n"/>
      <c r="E22" s="34" t="n"/>
      <c r="F22" s="34" t="n"/>
      <c r="G22" s="25" t="n"/>
      <c r="H22" s="27">
        <f>IF(COUNTA(A22:G22)=0,"",IF(OR(A22="",B22="",C22="",D22="",E22="",G22=""),"Check required fields",IF(AND(F22&lt;&gt;"",F22&lt;E22),"Check end date",IF(AND(G22="Active",E22&gt;Assumptions!$B$2),"Check start/status",IF(AND(G22="Active",F22&lt;&gt;"",F22&lt;Assumptions!$B$2),"Check end/status",IF(AND(G22="Upcoming",E22&lt;=Assumptions!$B$2),"Check status",IF(AND(G22="Inactive",F22=""),"Check end date","Ready")))))))</f>
        <v/>
      </c>
    </row>
    <row r="23" ht="23" customHeight="1">
      <c r="A23" s="22" t="n"/>
      <c r="B23" s="23" t="n"/>
      <c r="C23" s="22" t="n"/>
      <c r="D23" s="23" t="n"/>
      <c r="E23" s="34" t="n"/>
      <c r="F23" s="34" t="n"/>
      <c r="G23" s="25" t="n"/>
      <c r="H23" s="26">
        <f>IF(COUNTA(A23:G23)=0,"",IF(OR(A23="",B23="",C23="",D23="",E23="",G23=""),"Check required fields",IF(AND(F23&lt;&gt;"",F23&lt;E23),"Check end date",IF(AND(G23="Active",E23&gt;Assumptions!$B$2),"Check start/status",IF(AND(G23="Active",F23&lt;&gt;"",F23&lt;Assumptions!$B$2),"Check end/status",IF(AND(G23="Upcoming",E23&lt;=Assumptions!$B$2),"Check status",IF(AND(G23="Inactive",F23=""),"Check end date","Ready")))))))</f>
        <v/>
      </c>
    </row>
    <row r="24" ht="23" customHeight="1">
      <c r="A24" s="22" t="n"/>
      <c r="B24" s="23" t="n"/>
      <c r="C24" s="22" t="n"/>
      <c r="D24" s="23" t="n"/>
      <c r="E24" s="34" t="n"/>
      <c r="F24" s="34" t="n"/>
      <c r="G24" s="25" t="n"/>
      <c r="H24" s="27">
        <f>IF(COUNTA(A24:G24)=0,"",IF(OR(A24="",B24="",C24="",D24="",E24="",G24=""),"Check required fields",IF(AND(F24&lt;&gt;"",F24&lt;E24),"Check end date",IF(AND(G24="Active",E24&gt;Assumptions!$B$2),"Check start/status",IF(AND(G24="Active",F24&lt;&gt;"",F24&lt;Assumptions!$B$2),"Check end/status",IF(AND(G24="Upcoming",E24&lt;=Assumptions!$B$2),"Check status",IF(AND(G24="Inactive",F24=""),"Check end date","Ready")))))))</f>
        <v/>
      </c>
    </row>
    <row r="25" ht="23" customHeight="1">
      <c r="A25" s="22" t="n"/>
      <c r="B25" s="23" t="n"/>
      <c r="C25" s="22" t="n"/>
      <c r="D25" s="23" t="n"/>
      <c r="E25" s="34" t="n"/>
      <c r="F25" s="34" t="n"/>
      <c r="G25" s="25" t="n"/>
      <c r="H25" s="26">
        <f>IF(COUNTA(A25:G25)=0,"",IF(OR(A25="",B25="",C25="",D25="",E25="",G25=""),"Check required fields",IF(AND(F25&lt;&gt;"",F25&lt;E25),"Check end date",IF(AND(G25="Active",E25&gt;Assumptions!$B$2),"Check start/status",IF(AND(G25="Active",F25&lt;&gt;"",F25&lt;Assumptions!$B$2),"Check end/status",IF(AND(G25="Upcoming",E25&lt;=Assumptions!$B$2),"Check status",IF(AND(G25="Inactive",F25=""),"Check end date","Ready")))))))</f>
        <v/>
      </c>
    </row>
    <row r="26" ht="23" customHeight="1">
      <c r="A26" s="22" t="n"/>
      <c r="B26" s="23" t="n"/>
      <c r="C26" s="22" t="n"/>
      <c r="D26" s="23" t="n"/>
      <c r="E26" s="34" t="n"/>
      <c r="F26" s="34" t="n"/>
      <c r="G26" s="25" t="n"/>
      <c r="H26" s="27">
        <f>IF(COUNTA(A26:G26)=0,"",IF(OR(A26="",B26="",C26="",D26="",E26="",G26=""),"Check required fields",IF(AND(F26&lt;&gt;"",F26&lt;E26),"Check end date",IF(AND(G26="Active",E26&gt;Assumptions!$B$2),"Check start/status",IF(AND(G26="Active",F26&lt;&gt;"",F26&lt;Assumptions!$B$2),"Check end/status",IF(AND(G26="Upcoming",E26&lt;=Assumptions!$B$2),"Check status",IF(AND(G26="Inactive",F26=""),"Check end date","Ready")))))))</f>
        <v/>
      </c>
    </row>
    <row r="27" ht="23" customHeight="1">
      <c r="A27" s="22" t="n"/>
      <c r="B27" s="23" t="n"/>
      <c r="C27" s="22" t="n"/>
      <c r="D27" s="23" t="n"/>
      <c r="E27" s="34" t="n"/>
      <c r="F27" s="34" t="n"/>
      <c r="G27" s="25" t="n"/>
      <c r="H27" s="26">
        <f>IF(COUNTA(A27:G27)=0,"",IF(OR(A27="",B27="",C27="",D27="",E27="",G27=""),"Check required fields",IF(AND(F27&lt;&gt;"",F27&lt;E27),"Check end date",IF(AND(G27="Active",E27&gt;Assumptions!$B$2),"Check start/status",IF(AND(G27="Active",F27&lt;&gt;"",F27&lt;Assumptions!$B$2),"Check end/status",IF(AND(G27="Upcoming",E27&lt;=Assumptions!$B$2),"Check status",IF(AND(G27="Inactive",F27=""),"Check end date","Ready")))))))</f>
        <v/>
      </c>
    </row>
    <row r="28" ht="23" customHeight="1">
      <c r="A28" s="22" t="n"/>
      <c r="B28" s="23" t="n"/>
      <c r="C28" s="22" t="n"/>
      <c r="D28" s="23" t="n"/>
      <c r="E28" s="34" t="n"/>
      <c r="F28" s="34" t="n"/>
      <c r="G28" s="25" t="n"/>
      <c r="H28" s="27">
        <f>IF(COUNTA(A28:G28)=0,"",IF(OR(A28="",B28="",C28="",D28="",E28="",G28=""),"Check required fields",IF(AND(F28&lt;&gt;"",F28&lt;E28),"Check end date",IF(AND(G28="Active",E28&gt;Assumptions!$B$2),"Check start/status",IF(AND(G28="Active",F28&lt;&gt;"",F28&lt;Assumptions!$B$2),"Check end/status",IF(AND(G28="Upcoming",E28&lt;=Assumptions!$B$2),"Check status",IF(AND(G28="Inactive",F28=""),"Check end date","Ready")))))))</f>
        <v/>
      </c>
    </row>
    <row r="29" ht="23" customHeight="1">
      <c r="A29" s="22" t="n"/>
      <c r="B29" s="23" t="n"/>
      <c r="C29" s="22" t="n"/>
      <c r="D29" s="23" t="n"/>
      <c r="E29" s="34" t="n"/>
      <c r="F29" s="34" t="n"/>
      <c r="G29" s="25" t="n"/>
      <c r="H29" s="26">
        <f>IF(COUNTA(A29:G29)=0,"",IF(OR(A29="",B29="",C29="",D29="",E29="",G29=""),"Check required fields",IF(AND(F29&lt;&gt;"",F29&lt;E29),"Check end date",IF(AND(G29="Active",E29&gt;Assumptions!$B$2),"Check start/status",IF(AND(G29="Active",F29&lt;&gt;"",F29&lt;Assumptions!$B$2),"Check end/status",IF(AND(G29="Upcoming",E29&lt;=Assumptions!$B$2),"Check status",IF(AND(G29="Inactive",F29=""),"Check end date","Ready")))))))</f>
        <v/>
      </c>
    </row>
    <row r="30" ht="23" customHeight="1">
      <c r="A30" s="22" t="n"/>
      <c r="B30" s="23" t="n"/>
      <c r="C30" s="22" t="n"/>
      <c r="D30" s="23" t="n"/>
      <c r="E30" s="34" t="n"/>
      <c r="F30" s="34" t="n"/>
      <c r="G30" s="25" t="n"/>
      <c r="H30" s="27">
        <f>IF(COUNTA(A30:G30)=0,"",IF(OR(A30="",B30="",C30="",D30="",E30="",G30=""),"Check required fields",IF(AND(F30&lt;&gt;"",F30&lt;E30),"Check end date",IF(AND(G30="Active",E30&gt;Assumptions!$B$2),"Check start/status",IF(AND(G30="Active",F30&lt;&gt;"",F30&lt;Assumptions!$B$2),"Check end/status",IF(AND(G30="Upcoming",E30&lt;=Assumptions!$B$2),"Check status",IF(AND(G30="Inactive",F30=""),"Check end date","Ready")))))))</f>
        <v/>
      </c>
    </row>
    <row r="31" ht="23" customHeight="1">
      <c r="A31" s="22" t="n"/>
      <c r="B31" s="23" t="n"/>
      <c r="C31" s="22" t="n"/>
      <c r="D31" s="23" t="n"/>
      <c r="E31" s="34" t="n"/>
      <c r="F31" s="34" t="n"/>
      <c r="G31" s="25" t="n"/>
      <c r="H31" s="26">
        <f>IF(COUNTA(A31:G31)=0,"",IF(OR(A31="",B31="",C31="",D31="",E31="",G31=""),"Check required fields",IF(AND(F31&lt;&gt;"",F31&lt;E31),"Check end date",IF(AND(G31="Active",E31&gt;Assumptions!$B$2),"Check start/status",IF(AND(G31="Active",F31&lt;&gt;"",F31&lt;Assumptions!$B$2),"Check end/status",IF(AND(G31="Upcoming",E31&lt;=Assumptions!$B$2),"Check status",IF(AND(G31="Inactive",F31=""),"Check end date","Ready")))))))</f>
        <v/>
      </c>
    </row>
    <row r="32" ht="23" customHeight="1">
      <c r="A32" s="22" t="n"/>
      <c r="B32" s="23" t="n"/>
      <c r="C32" s="22" t="n"/>
      <c r="D32" s="23" t="n"/>
      <c r="E32" s="34" t="n"/>
      <c r="F32" s="34" t="n"/>
      <c r="G32" s="25" t="n"/>
      <c r="H32" s="27">
        <f>IF(COUNTA(A32:G32)=0,"",IF(OR(A32="",B32="",C32="",D32="",E32="",G32=""),"Check required fields",IF(AND(F32&lt;&gt;"",F32&lt;E32),"Check end date",IF(AND(G32="Active",E32&gt;Assumptions!$B$2),"Check start/status",IF(AND(G32="Active",F32&lt;&gt;"",F32&lt;Assumptions!$B$2),"Check end/status",IF(AND(G32="Upcoming",E32&lt;=Assumptions!$B$2),"Check status",IF(AND(G32="Inactive",F32=""),"Check end date","Ready")))))))</f>
        <v/>
      </c>
    </row>
    <row r="33" ht="23" customHeight="1">
      <c r="A33" s="22" t="n"/>
      <c r="B33" s="23" t="n"/>
      <c r="C33" s="22" t="n"/>
      <c r="D33" s="23" t="n"/>
      <c r="E33" s="34" t="n"/>
      <c r="F33" s="34" t="n"/>
      <c r="G33" s="25" t="n"/>
      <c r="H33" s="26">
        <f>IF(COUNTA(A33:G33)=0,"",IF(OR(A33="",B33="",C33="",D33="",E33="",G33=""),"Check required fields",IF(AND(F33&lt;&gt;"",F33&lt;E33),"Check end date",IF(AND(G33="Active",E33&gt;Assumptions!$B$2),"Check start/status",IF(AND(G33="Active",F33&lt;&gt;"",F33&lt;Assumptions!$B$2),"Check end/status",IF(AND(G33="Upcoming",E33&lt;=Assumptions!$B$2),"Check status",IF(AND(G33="Inactive",F33=""),"Check end date","Ready")))))))</f>
        <v/>
      </c>
    </row>
    <row r="34" ht="23" customHeight="1">
      <c r="A34" s="22" t="n"/>
      <c r="B34" s="23" t="n"/>
      <c r="C34" s="22" t="n"/>
      <c r="D34" s="23" t="n"/>
      <c r="E34" s="34" t="n"/>
      <c r="F34" s="34" t="n"/>
      <c r="G34" s="25" t="n"/>
      <c r="H34" s="27">
        <f>IF(COUNTA(A34:G34)=0,"",IF(OR(A34="",B34="",C34="",D34="",E34="",G34=""),"Check required fields",IF(AND(F34&lt;&gt;"",F34&lt;E34),"Check end date",IF(AND(G34="Active",E34&gt;Assumptions!$B$2),"Check start/status",IF(AND(G34="Active",F34&lt;&gt;"",F34&lt;Assumptions!$B$2),"Check end/status",IF(AND(G34="Upcoming",E34&lt;=Assumptions!$B$2),"Check status",IF(AND(G34="Inactive",F34=""),"Check end date","Ready")))))))</f>
        <v/>
      </c>
    </row>
    <row r="35" ht="23" customHeight="1">
      <c r="A35" s="22" t="n"/>
      <c r="B35" s="23" t="n"/>
      <c r="C35" s="22" t="n"/>
      <c r="D35" s="23" t="n"/>
      <c r="E35" s="34" t="n"/>
      <c r="F35" s="34" t="n"/>
      <c r="G35" s="25" t="n"/>
      <c r="H35" s="26">
        <f>IF(COUNTA(A35:G35)=0,"",IF(OR(A35="",B35="",C35="",D35="",E35="",G35=""),"Check required fields",IF(AND(F35&lt;&gt;"",F35&lt;E35),"Check end date",IF(AND(G35="Active",E35&gt;Assumptions!$B$2),"Check start/status",IF(AND(G35="Active",F35&lt;&gt;"",F35&lt;Assumptions!$B$2),"Check end/status",IF(AND(G35="Upcoming",E35&lt;=Assumptions!$B$2),"Check status",IF(AND(G35="Inactive",F35=""),"Check end date","Ready")))))))</f>
        <v/>
      </c>
    </row>
    <row r="36" ht="23" customHeight="1">
      <c r="A36" s="22" t="n"/>
      <c r="B36" s="23" t="n"/>
      <c r="C36" s="22" t="n"/>
      <c r="D36" s="23" t="n"/>
      <c r="E36" s="34" t="n"/>
      <c r="F36" s="34" t="n"/>
      <c r="G36" s="25" t="n"/>
      <c r="H36" s="27">
        <f>IF(COUNTA(A36:G36)=0,"",IF(OR(A36="",B36="",C36="",D36="",E36="",G36=""),"Check required fields",IF(AND(F36&lt;&gt;"",F36&lt;E36),"Check end date",IF(AND(G36="Active",E36&gt;Assumptions!$B$2),"Check start/status",IF(AND(G36="Active",F36&lt;&gt;"",F36&lt;Assumptions!$B$2),"Check end/status",IF(AND(G36="Upcoming",E36&lt;=Assumptions!$B$2),"Check status",IF(AND(G36="Inactive",F36=""),"Check end date","Ready")))))))</f>
        <v/>
      </c>
    </row>
    <row r="37" ht="23" customHeight="1">
      <c r="A37" s="22" t="n"/>
      <c r="B37" s="23" t="n"/>
      <c r="C37" s="22" t="n"/>
      <c r="D37" s="23" t="n"/>
      <c r="E37" s="34" t="n"/>
      <c r="F37" s="34" t="n"/>
      <c r="G37" s="25" t="n"/>
      <c r="H37" s="26">
        <f>IF(COUNTA(A37:G37)=0,"",IF(OR(A37="",B37="",C37="",D37="",E37="",G37=""),"Check required fields",IF(AND(F37&lt;&gt;"",F37&lt;E37),"Check end date",IF(AND(G37="Active",E37&gt;Assumptions!$B$2),"Check start/status",IF(AND(G37="Active",F37&lt;&gt;"",F37&lt;Assumptions!$B$2),"Check end/status",IF(AND(G37="Upcoming",E37&lt;=Assumptions!$B$2),"Check status",IF(AND(G37="Inactive",F37=""),"Check end date","Ready")))))))</f>
        <v/>
      </c>
    </row>
    <row r="38" ht="23" customHeight="1">
      <c r="A38" s="22" t="n"/>
      <c r="B38" s="23" t="n"/>
      <c r="C38" s="22" t="n"/>
      <c r="D38" s="23" t="n"/>
      <c r="E38" s="34" t="n"/>
      <c r="F38" s="34" t="n"/>
      <c r="G38" s="25" t="n"/>
      <c r="H38" s="27">
        <f>IF(COUNTA(A38:G38)=0,"",IF(OR(A38="",B38="",C38="",D38="",E38="",G38=""),"Check required fields",IF(AND(F38&lt;&gt;"",F38&lt;E38),"Check end date",IF(AND(G38="Active",E38&gt;Assumptions!$B$2),"Check start/status",IF(AND(G38="Active",F38&lt;&gt;"",F38&lt;Assumptions!$B$2),"Check end/status",IF(AND(G38="Upcoming",E38&lt;=Assumptions!$B$2),"Check status",IF(AND(G38="Inactive",F38=""),"Check end date","Ready")))))))</f>
        <v/>
      </c>
    </row>
    <row r="39" ht="23" customHeight="1">
      <c r="A39" s="22" t="n"/>
      <c r="B39" s="23" t="n"/>
      <c r="C39" s="22" t="n"/>
      <c r="D39" s="23" t="n"/>
      <c r="E39" s="34" t="n"/>
      <c r="F39" s="34" t="n"/>
      <c r="G39" s="25" t="n"/>
      <c r="H39" s="26">
        <f>IF(COUNTA(A39:G39)=0,"",IF(OR(A39="",B39="",C39="",D39="",E39="",G39=""),"Check required fields",IF(AND(F39&lt;&gt;"",F39&lt;E39),"Check end date",IF(AND(G39="Active",E39&gt;Assumptions!$B$2),"Check start/status",IF(AND(G39="Active",F39&lt;&gt;"",F39&lt;Assumptions!$B$2),"Check end/status",IF(AND(G39="Upcoming",E39&lt;=Assumptions!$B$2),"Check status",IF(AND(G39="Inactive",F39=""),"Check end date","Ready")))))))</f>
        <v/>
      </c>
    </row>
    <row r="40" ht="23" customHeight="1">
      <c r="A40" s="22" t="n"/>
      <c r="B40" s="23" t="n"/>
      <c r="C40" s="22" t="n"/>
      <c r="D40" s="23" t="n"/>
      <c r="E40" s="34" t="n"/>
      <c r="F40" s="34" t="n"/>
      <c r="G40" s="25" t="n"/>
      <c r="H40" s="27">
        <f>IF(COUNTA(A40:G40)=0,"",IF(OR(A40="",B40="",C40="",D40="",E40="",G40=""),"Check required fields",IF(AND(F40&lt;&gt;"",F40&lt;E40),"Check end date",IF(AND(G40="Active",E40&gt;Assumptions!$B$2),"Check start/status",IF(AND(G40="Active",F40&lt;&gt;"",F40&lt;Assumptions!$B$2),"Check end/status",IF(AND(G40="Upcoming",E40&lt;=Assumptions!$B$2),"Check status",IF(AND(G40="Inactive",F40=""),"Check end date","Ready")))))))</f>
        <v/>
      </c>
    </row>
    <row r="41" ht="23" customHeight="1">
      <c r="A41" s="22" t="n"/>
      <c r="B41" s="23" t="n"/>
      <c r="C41" s="22" t="n"/>
      <c r="D41" s="23" t="n"/>
      <c r="E41" s="34" t="n"/>
      <c r="F41" s="34" t="n"/>
      <c r="G41" s="25" t="n"/>
      <c r="H41" s="26">
        <f>IF(COUNTA(A41:G41)=0,"",IF(OR(A41="",B41="",C41="",D41="",E41="",G41=""),"Check required fields",IF(AND(F41&lt;&gt;"",F41&lt;E41),"Check end date",IF(AND(G41="Active",E41&gt;Assumptions!$B$2),"Check start/status",IF(AND(G41="Active",F41&lt;&gt;"",F41&lt;Assumptions!$B$2),"Check end/status",IF(AND(G41="Upcoming",E41&lt;=Assumptions!$B$2),"Check status",IF(AND(G41="Inactive",F41=""),"Check end date","Ready")))))))</f>
        <v/>
      </c>
    </row>
    <row r="42" ht="23" customHeight="1">
      <c r="A42" s="22" t="n"/>
      <c r="B42" s="23" t="n"/>
      <c r="C42" s="22" t="n"/>
      <c r="D42" s="23" t="n"/>
      <c r="E42" s="34" t="n"/>
      <c r="F42" s="34" t="n"/>
      <c r="G42" s="25" t="n"/>
      <c r="H42" s="27">
        <f>IF(COUNTA(A42:G42)=0,"",IF(OR(A42="",B42="",C42="",D42="",E42="",G42=""),"Check required fields",IF(AND(F42&lt;&gt;"",F42&lt;E42),"Check end date",IF(AND(G42="Active",E42&gt;Assumptions!$B$2),"Check start/status",IF(AND(G42="Active",F42&lt;&gt;"",F42&lt;Assumptions!$B$2),"Check end/status",IF(AND(G42="Upcoming",E42&lt;=Assumptions!$B$2),"Check status",IF(AND(G42="Inactive",F42=""),"Check end date","Ready")))))))</f>
        <v/>
      </c>
    </row>
    <row r="43" ht="23" customHeight="1">
      <c r="A43" s="22" t="n"/>
      <c r="B43" s="23" t="n"/>
      <c r="C43" s="22" t="n"/>
      <c r="D43" s="23" t="n"/>
      <c r="E43" s="34" t="n"/>
      <c r="F43" s="34" t="n"/>
      <c r="G43" s="25" t="n"/>
      <c r="H43" s="26">
        <f>IF(COUNTA(A43:G43)=0,"",IF(OR(A43="",B43="",C43="",D43="",E43="",G43=""),"Check required fields",IF(AND(F43&lt;&gt;"",F43&lt;E43),"Check end date",IF(AND(G43="Active",E43&gt;Assumptions!$B$2),"Check start/status",IF(AND(G43="Active",F43&lt;&gt;"",F43&lt;Assumptions!$B$2),"Check end/status",IF(AND(G43="Upcoming",E43&lt;=Assumptions!$B$2),"Check status",IF(AND(G43="Inactive",F43=""),"Check end date","Ready")))))))</f>
        <v/>
      </c>
    </row>
    <row r="44" ht="23" customHeight="1">
      <c r="A44" s="22" t="n"/>
      <c r="B44" s="23" t="n"/>
      <c r="C44" s="22" t="n"/>
      <c r="D44" s="23" t="n"/>
      <c r="E44" s="34" t="n"/>
      <c r="F44" s="34" t="n"/>
      <c r="G44" s="25" t="n"/>
      <c r="H44" s="27">
        <f>IF(COUNTA(A44:G44)=0,"",IF(OR(A44="",B44="",C44="",D44="",E44="",G44=""),"Check required fields",IF(AND(F44&lt;&gt;"",F44&lt;E44),"Check end date",IF(AND(G44="Active",E44&gt;Assumptions!$B$2),"Check start/status",IF(AND(G44="Active",F44&lt;&gt;"",F44&lt;Assumptions!$B$2),"Check end/status",IF(AND(G44="Upcoming",E44&lt;=Assumptions!$B$2),"Check status",IF(AND(G44="Inactive",F44=""),"Check end date","Ready")))))))</f>
        <v/>
      </c>
    </row>
    <row r="45" ht="23" customHeight="1">
      <c r="A45" s="22" t="n"/>
      <c r="B45" s="23" t="n"/>
      <c r="C45" s="22" t="n"/>
      <c r="D45" s="23" t="n"/>
      <c r="E45" s="34" t="n"/>
      <c r="F45" s="34" t="n"/>
      <c r="G45" s="25" t="n"/>
      <c r="H45" s="26">
        <f>IF(COUNTA(A45:G45)=0,"",IF(OR(A45="",B45="",C45="",D45="",E45="",G45=""),"Check required fields",IF(AND(F45&lt;&gt;"",F45&lt;E45),"Check end date",IF(AND(G45="Active",E45&gt;Assumptions!$B$2),"Check start/status",IF(AND(G45="Active",F45&lt;&gt;"",F45&lt;Assumptions!$B$2),"Check end/status",IF(AND(G45="Upcoming",E45&lt;=Assumptions!$B$2),"Check status",IF(AND(G45="Inactive",F45=""),"Check end date","Ready")))))))</f>
        <v/>
      </c>
    </row>
    <row r="46" ht="23" customHeight="1">
      <c r="A46" s="22" t="n"/>
      <c r="B46" s="23" t="n"/>
      <c r="C46" s="22" t="n"/>
      <c r="D46" s="23" t="n"/>
      <c r="E46" s="34" t="n"/>
      <c r="F46" s="34" t="n"/>
      <c r="G46" s="25" t="n"/>
      <c r="H46" s="27">
        <f>IF(COUNTA(A46:G46)=0,"",IF(OR(A46="",B46="",C46="",D46="",E46="",G46=""),"Check required fields",IF(AND(F46&lt;&gt;"",F46&lt;E46),"Check end date",IF(AND(G46="Active",E46&gt;Assumptions!$B$2),"Check start/status",IF(AND(G46="Active",F46&lt;&gt;"",F46&lt;Assumptions!$B$2),"Check end/status",IF(AND(G46="Upcoming",E46&lt;=Assumptions!$B$2),"Check status",IF(AND(G46="Inactive",F46=""),"Check end date","Ready")))))))</f>
        <v/>
      </c>
    </row>
    <row r="47" ht="23" customHeight="1">
      <c r="A47" s="22" t="n"/>
      <c r="B47" s="23" t="n"/>
      <c r="C47" s="22" t="n"/>
      <c r="D47" s="23" t="n"/>
      <c r="E47" s="34" t="n"/>
      <c r="F47" s="34" t="n"/>
      <c r="G47" s="25" t="n"/>
      <c r="H47" s="26">
        <f>IF(COUNTA(A47:G47)=0,"",IF(OR(A47="",B47="",C47="",D47="",E47="",G47=""),"Check required fields",IF(AND(F47&lt;&gt;"",F47&lt;E47),"Check end date",IF(AND(G47="Active",E47&gt;Assumptions!$B$2),"Check start/status",IF(AND(G47="Active",F47&lt;&gt;"",F47&lt;Assumptions!$B$2),"Check end/status",IF(AND(G47="Upcoming",E47&lt;=Assumptions!$B$2),"Check status",IF(AND(G47="Inactive",F47=""),"Check end date","Ready")))))))</f>
        <v/>
      </c>
    </row>
    <row r="48" ht="23" customHeight="1">
      <c r="A48" s="22" t="n"/>
      <c r="B48" s="23" t="n"/>
      <c r="C48" s="22" t="n"/>
      <c r="D48" s="23" t="n"/>
      <c r="E48" s="34" t="n"/>
      <c r="F48" s="34" t="n"/>
      <c r="G48" s="25" t="n"/>
      <c r="H48" s="27">
        <f>IF(COUNTA(A48:G48)=0,"",IF(OR(A48="",B48="",C48="",D48="",E48="",G48=""),"Check required fields",IF(AND(F48&lt;&gt;"",F48&lt;E48),"Check end date",IF(AND(G48="Active",E48&gt;Assumptions!$B$2),"Check start/status",IF(AND(G48="Active",F48&lt;&gt;"",F48&lt;Assumptions!$B$2),"Check end/status",IF(AND(G48="Upcoming",E48&lt;=Assumptions!$B$2),"Check status",IF(AND(G48="Inactive",F48=""),"Check end date","Ready")))))))</f>
        <v/>
      </c>
    </row>
    <row r="49" ht="23" customHeight="1">
      <c r="A49" s="22" t="n"/>
      <c r="B49" s="23" t="n"/>
      <c r="C49" s="22" t="n"/>
      <c r="D49" s="23" t="n"/>
      <c r="E49" s="34" t="n"/>
      <c r="F49" s="34" t="n"/>
      <c r="G49" s="25" t="n"/>
      <c r="H49" s="26">
        <f>IF(COUNTA(A49:G49)=0,"",IF(OR(A49="",B49="",C49="",D49="",E49="",G49=""),"Check required fields",IF(AND(F49&lt;&gt;"",F49&lt;E49),"Check end date",IF(AND(G49="Active",E49&gt;Assumptions!$B$2),"Check start/status",IF(AND(G49="Active",F49&lt;&gt;"",F49&lt;Assumptions!$B$2),"Check end/status",IF(AND(G49="Upcoming",E49&lt;=Assumptions!$B$2),"Check status",IF(AND(G49="Inactive",F49=""),"Check end date","Ready")))))))</f>
        <v/>
      </c>
    </row>
    <row r="50" ht="23" customHeight="1">
      <c r="A50" s="22" t="n"/>
      <c r="B50" s="23" t="n"/>
      <c r="C50" s="22" t="n"/>
      <c r="D50" s="23" t="n"/>
      <c r="E50" s="34" t="n"/>
      <c r="F50" s="34" t="n"/>
      <c r="G50" s="25" t="n"/>
      <c r="H50" s="27">
        <f>IF(COUNTA(A50:G50)=0,"",IF(OR(A50="",B50="",C50="",D50="",E50="",G50=""),"Check required fields",IF(AND(F50&lt;&gt;"",F50&lt;E50),"Check end date",IF(AND(G50="Active",E50&gt;Assumptions!$B$2),"Check start/status",IF(AND(G50="Active",F50&lt;&gt;"",F50&lt;Assumptions!$B$2),"Check end/status",IF(AND(G50="Upcoming",E50&lt;=Assumptions!$B$2),"Check status",IF(AND(G50="Inactive",F50=""),"Check end date","Ready")))))))</f>
        <v/>
      </c>
    </row>
    <row r="51" ht="23" customHeight="1">
      <c r="A51" s="22" t="n"/>
      <c r="B51" s="23" t="n"/>
      <c r="C51" s="22" t="n"/>
      <c r="D51" s="23" t="n"/>
      <c r="E51" s="34" t="n"/>
      <c r="F51" s="34" t="n"/>
      <c r="G51" s="25" t="n"/>
      <c r="H51" s="26">
        <f>IF(COUNTA(A51:G51)=0,"",IF(OR(A51="",B51="",C51="",D51="",E51="",G51=""),"Check required fields",IF(AND(F51&lt;&gt;"",F51&lt;E51),"Check end date",IF(AND(G51="Active",E51&gt;Assumptions!$B$2),"Check start/status",IF(AND(G51="Active",F51&lt;&gt;"",F51&lt;Assumptions!$B$2),"Check end/status",IF(AND(G51="Upcoming",E51&lt;=Assumptions!$B$2),"Check status",IF(AND(G51="Inactive",F51=""),"Check end date","Ready")))))))</f>
        <v/>
      </c>
    </row>
    <row r="52" ht="23" customHeight="1">
      <c r="A52" s="22" t="n"/>
      <c r="B52" s="23" t="n"/>
      <c r="C52" s="22" t="n"/>
      <c r="D52" s="23" t="n"/>
      <c r="E52" s="34" t="n"/>
      <c r="F52" s="34" t="n"/>
      <c r="G52" s="25" t="n"/>
      <c r="H52" s="27">
        <f>IF(COUNTA(A52:G52)=0,"",IF(OR(A52="",B52="",C52="",D52="",E52="",G52=""),"Check required fields",IF(AND(F52&lt;&gt;"",F52&lt;E52),"Check end date",IF(AND(G52="Active",E52&gt;Assumptions!$B$2),"Check start/status",IF(AND(G52="Active",F52&lt;&gt;"",F52&lt;Assumptions!$B$2),"Check end/status",IF(AND(G52="Upcoming",E52&lt;=Assumptions!$B$2),"Check status",IF(AND(G52="Inactive",F52=""),"Check end date","Ready")))))))</f>
        <v/>
      </c>
    </row>
    <row r="53" ht="23" customHeight="1">
      <c r="A53" s="22" t="n"/>
      <c r="B53" s="23" t="n"/>
      <c r="C53" s="22" t="n"/>
      <c r="D53" s="23" t="n"/>
      <c r="E53" s="34" t="n"/>
      <c r="F53" s="34" t="n"/>
      <c r="G53" s="25" t="n"/>
      <c r="H53" s="26">
        <f>IF(COUNTA(A53:G53)=0,"",IF(OR(A53="",B53="",C53="",D53="",E53="",G53=""),"Check required fields",IF(AND(F53&lt;&gt;"",F53&lt;E53),"Check end date",IF(AND(G53="Active",E53&gt;Assumptions!$B$2),"Check start/status",IF(AND(G53="Active",F53&lt;&gt;"",F53&lt;Assumptions!$B$2),"Check end/status",IF(AND(G53="Upcoming",E53&lt;=Assumptions!$B$2),"Check status",IF(AND(G53="Inactive",F53=""),"Check end date","Ready")))))))</f>
        <v/>
      </c>
    </row>
    <row r="54" ht="23" customHeight="1">
      <c r="A54" s="22" t="n"/>
      <c r="B54" s="23" t="n"/>
      <c r="C54" s="22" t="n"/>
      <c r="D54" s="23" t="n"/>
      <c r="E54" s="34" t="n"/>
      <c r="F54" s="34" t="n"/>
      <c r="G54" s="25" t="n"/>
      <c r="H54" s="27">
        <f>IF(COUNTA(A54:G54)=0,"",IF(OR(A54="",B54="",C54="",D54="",E54="",G54=""),"Check required fields",IF(AND(F54&lt;&gt;"",F54&lt;E54),"Check end date",IF(AND(G54="Active",E54&gt;Assumptions!$B$2),"Check start/status",IF(AND(G54="Active",F54&lt;&gt;"",F54&lt;Assumptions!$B$2),"Check end/status",IF(AND(G54="Upcoming",E54&lt;=Assumptions!$B$2),"Check status",IF(AND(G54="Inactive",F54=""),"Check end date","Ready")))))))</f>
        <v/>
      </c>
    </row>
    <row r="55" ht="23" customHeight="1">
      <c r="A55" s="22" t="n"/>
      <c r="B55" s="23" t="n"/>
      <c r="C55" s="22" t="n"/>
      <c r="D55" s="23" t="n"/>
      <c r="E55" s="34" t="n"/>
      <c r="F55" s="34" t="n"/>
      <c r="G55" s="25" t="n"/>
      <c r="H55" s="26">
        <f>IF(COUNTA(A55:G55)=0,"",IF(OR(A55="",B55="",C55="",D55="",E55="",G55=""),"Check required fields",IF(AND(F55&lt;&gt;"",F55&lt;E55),"Check end date",IF(AND(G55="Active",E55&gt;Assumptions!$B$2),"Check start/status",IF(AND(G55="Active",F55&lt;&gt;"",F55&lt;Assumptions!$B$2),"Check end/status",IF(AND(G55="Upcoming",E55&lt;=Assumptions!$B$2),"Check status",IF(AND(G55="Inactive",F55=""),"Check end date","Ready")))))))</f>
        <v/>
      </c>
    </row>
    <row r="56" ht="23" customHeight="1">
      <c r="A56" s="22" t="n"/>
      <c r="B56" s="23" t="n"/>
      <c r="C56" s="22" t="n"/>
      <c r="D56" s="23" t="n"/>
      <c r="E56" s="34" t="n"/>
      <c r="F56" s="34" t="n"/>
      <c r="G56" s="25" t="n"/>
      <c r="H56" s="27">
        <f>IF(COUNTA(A56:G56)=0,"",IF(OR(A56="",B56="",C56="",D56="",E56="",G56=""),"Check required fields",IF(AND(F56&lt;&gt;"",F56&lt;E56),"Check end date",IF(AND(G56="Active",E56&gt;Assumptions!$B$2),"Check start/status",IF(AND(G56="Active",F56&lt;&gt;"",F56&lt;Assumptions!$B$2),"Check end/status",IF(AND(G56="Upcoming",E56&lt;=Assumptions!$B$2),"Check status",IF(AND(G56="Inactive",F56=""),"Check end date","Ready")))))))</f>
        <v/>
      </c>
    </row>
    <row r="57" ht="23" customHeight="1">
      <c r="A57" s="22" t="n"/>
      <c r="B57" s="23" t="n"/>
      <c r="C57" s="22" t="n"/>
      <c r="D57" s="23" t="n"/>
      <c r="E57" s="34" t="n"/>
      <c r="F57" s="34" t="n"/>
      <c r="G57" s="25" t="n"/>
      <c r="H57" s="26">
        <f>IF(COUNTA(A57:G57)=0,"",IF(OR(A57="",B57="",C57="",D57="",E57="",G57=""),"Check required fields",IF(AND(F57&lt;&gt;"",F57&lt;E57),"Check end date",IF(AND(G57="Active",E57&gt;Assumptions!$B$2),"Check start/status",IF(AND(G57="Active",F57&lt;&gt;"",F57&lt;Assumptions!$B$2),"Check end/status",IF(AND(G57="Upcoming",E57&lt;=Assumptions!$B$2),"Check status",IF(AND(G57="Inactive",F57=""),"Check end date","Ready")))))))</f>
        <v/>
      </c>
    </row>
    <row r="58" ht="23" customHeight="1">
      <c r="A58" s="22" t="n"/>
      <c r="B58" s="23" t="n"/>
      <c r="C58" s="22" t="n"/>
      <c r="D58" s="23" t="n"/>
      <c r="E58" s="34" t="n"/>
      <c r="F58" s="34" t="n"/>
      <c r="G58" s="25" t="n"/>
      <c r="H58" s="27">
        <f>IF(COUNTA(A58:G58)=0,"",IF(OR(A58="",B58="",C58="",D58="",E58="",G58=""),"Check required fields",IF(AND(F58&lt;&gt;"",F58&lt;E58),"Check end date",IF(AND(G58="Active",E58&gt;Assumptions!$B$2),"Check start/status",IF(AND(G58="Active",F58&lt;&gt;"",F58&lt;Assumptions!$B$2),"Check end/status",IF(AND(G58="Upcoming",E58&lt;=Assumptions!$B$2),"Check status",IF(AND(G58="Inactive",F58=""),"Check end date","Ready")))))))</f>
        <v/>
      </c>
    </row>
    <row r="59" ht="23" customHeight="1">
      <c r="A59" s="22" t="n"/>
      <c r="B59" s="23" t="n"/>
      <c r="C59" s="22" t="n"/>
      <c r="D59" s="23" t="n"/>
      <c r="E59" s="34" t="n"/>
      <c r="F59" s="34" t="n"/>
      <c r="G59" s="25" t="n"/>
      <c r="H59" s="26">
        <f>IF(COUNTA(A59:G59)=0,"",IF(OR(A59="",B59="",C59="",D59="",E59="",G59=""),"Check required fields",IF(AND(F59&lt;&gt;"",F59&lt;E59),"Check end date",IF(AND(G59="Active",E59&gt;Assumptions!$B$2),"Check start/status",IF(AND(G59="Active",F59&lt;&gt;"",F59&lt;Assumptions!$B$2),"Check end/status",IF(AND(G59="Upcoming",E59&lt;=Assumptions!$B$2),"Check status",IF(AND(G59="Inactive",F59=""),"Check end date","Ready")))))))</f>
        <v/>
      </c>
    </row>
    <row r="60" ht="23" customHeight="1">
      <c r="A60" s="22" t="n"/>
      <c r="B60" s="23" t="n"/>
      <c r="C60" s="22" t="n"/>
      <c r="D60" s="23" t="n"/>
      <c r="E60" s="34" t="n"/>
      <c r="F60" s="34" t="n"/>
      <c r="G60" s="25" t="n"/>
      <c r="H60" s="27">
        <f>IF(COUNTA(A60:G60)=0,"",IF(OR(A60="",B60="",C60="",D60="",E60="",G60=""),"Check required fields",IF(AND(F60&lt;&gt;"",F60&lt;E60),"Check end date",IF(AND(G60="Active",E60&gt;Assumptions!$B$2),"Check start/status",IF(AND(G60="Active",F60&lt;&gt;"",F60&lt;Assumptions!$B$2),"Check end/status",IF(AND(G60="Upcoming",E60&lt;=Assumptions!$B$2),"Check status",IF(AND(G60="Inactive",F60=""),"Check end date","Ready")))))))</f>
        <v/>
      </c>
    </row>
    <row r="61" ht="23" customHeight="1">
      <c r="A61" s="22" t="n"/>
      <c r="B61" s="23" t="n"/>
      <c r="C61" s="22" t="n"/>
      <c r="D61" s="23" t="n"/>
      <c r="E61" s="34" t="n"/>
      <c r="F61" s="34" t="n"/>
      <c r="G61" s="25" t="n"/>
      <c r="H61" s="26">
        <f>IF(COUNTA(A61:G61)=0,"",IF(OR(A61="",B61="",C61="",D61="",E61="",G61=""),"Check required fields",IF(AND(F61&lt;&gt;"",F61&lt;E61),"Check end date",IF(AND(G61="Active",E61&gt;Assumptions!$B$2),"Check start/status",IF(AND(G61="Active",F61&lt;&gt;"",F61&lt;Assumptions!$B$2),"Check end/status",IF(AND(G61="Upcoming",E61&lt;=Assumptions!$B$2),"Check status",IF(AND(G61="Inactive",F61=""),"Check end date","Ready")))))))</f>
        <v/>
      </c>
    </row>
    <row r="62" ht="23" customHeight="1">
      <c r="A62" s="22" t="n"/>
      <c r="B62" s="23" t="n"/>
      <c r="C62" s="22" t="n"/>
      <c r="D62" s="23" t="n"/>
      <c r="E62" s="34" t="n"/>
      <c r="F62" s="34" t="n"/>
      <c r="G62" s="25" t="n"/>
      <c r="H62" s="27">
        <f>IF(COUNTA(A62:G62)=0,"",IF(OR(A62="",B62="",C62="",D62="",E62="",G62=""),"Check required fields",IF(AND(F62&lt;&gt;"",F62&lt;E62),"Check end date",IF(AND(G62="Active",E62&gt;Assumptions!$B$2),"Check start/status",IF(AND(G62="Active",F62&lt;&gt;"",F62&lt;Assumptions!$B$2),"Check end/status",IF(AND(G62="Upcoming",E62&lt;=Assumptions!$B$2),"Check status",IF(AND(G62="Inactive",F62=""),"Check end date","Ready")))))))</f>
        <v/>
      </c>
    </row>
    <row r="63" ht="23" customHeight="1">
      <c r="A63" s="22" t="n"/>
      <c r="B63" s="23" t="n"/>
      <c r="C63" s="22" t="n"/>
      <c r="D63" s="23" t="n"/>
      <c r="E63" s="34" t="n"/>
      <c r="F63" s="34" t="n"/>
      <c r="G63" s="25" t="n"/>
      <c r="H63" s="26">
        <f>IF(COUNTA(A63:G63)=0,"",IF(OR(A63="",B63="",C63="",D63="",E63="",G63=""),"Check required fields",IF(AND(F63&lt;&gt;"",F63&lt;E63),"Check end date",IF(AND(G63="Active",E63&gt;Assumptions!$B$2),"Check start/status",IF(AND(G63="Active",F63&lt;&gt;"",F63&lt;Assumptions!$B$2),"Check end/status",IF(AND(G63="Upcoming",E63&lt;=Assumptions!$B$2),"Check status",IF(AND(G63="Inactive",F63=""),"Check end date","Ready")))))))</f>
        <v/>
      </c>
    </row>
    <row r="64" ht="23" customHeight="1">
      <c r="A64" s="22" t="n"/>
      <c r="B64" s="23" t="n"/>
      <c r="C64" s="22" t="n"/>
      <c r="D64" s="23" t="n"/>
      <c r="E64" s="34" t="n"/>
      <c r="F64" s="34" t="n"/>
      <c r="G64" s="25" t="n"/>
      <c r="H64" s="27">
        <f>IF(COUNTA(A64:G64)=0,"",IF(OR(A64="",B64="",C64="",D64="",E64="",G64=""),"Check required fields",IF(AND(F64&lt;&gt;"",F64&lt;E64),"Check end date",IF(AND(G64="Active",E64&gt;Assumptions!$B$2),"Check start/status",IF(AND(G64="Active",F64&lt;&gt;"",F64&lt;Assumptions!$B$2),"Check end/status",IF(AND(G64="Upcoming",E64&lt;=Assumptions!$B$2),"Check status",IF(AND(G64="Inactive",F64=""),"Check end date","Ready")))))))</f>
        <v/>
      </c>
    </row>
    <row r="65" ht="23" customHeight="1">
      <c r="A65" s="22" t="n"/>
      <c r="B65" s="23" t="n"/>
      <c r="C65" s="22" t="n"/>
      <c r="D65" s="23" t="n"/>
      <c r="E65" s="34" t="n"/>
      <c r="F65" s="34" t="n"/>
      <c r="G65" s="25" t="n"/>
      <c r="H65" s="26">
        <f>IF(COUNTA(A65:G65)=0,"",IF(OR(A65="",B65="",C65="",D65="",E65="",G65=""),"Check required fields",IF(AND(F65&lt;&gt;"",F65&lt;E65),"Check end date",IF(AND(G65="Active",E65&gt;Assumptions!$B$2),"Check start/status",IF(AND(G65="Active",F65&lt;&gt;"",F65&lt;Assumptions!$B$2),"Check end/status",IF(AND(G65="Upcoming",E65&lt;=Assumptions!$B$2),"Check status",IF(AND(G65="Inactive",F65=""),"Check end date","Ready")))))))</f>
        <v/>
      </c>
    </row>
    <row r="66" ht="23" customHeight="1">
      <c r="A66" s="22" t="n"/>
      <c r="B66" s="23" t="n"/>
      <c r="C66" s="22" t="n"/>
      <c r="D66" s="23" t="n"/>
      <c r="E66" s="34" t="n"/>
      <c r="F66" s="34" t="n"/>
      <c r="G66" s="25" t="n"/>
      <c r="H66" s="27">
        <f>IF(COUNTA(A66:G66)=0,"",IF(OR(A66="",B66="",C66="",D66="",E66="",G66=""),"Check required fields",IF(AND(F66&lt;&gt;"",F66&lt;E66),"Check end date",IF(AND(G66="Active",E66&gt;Assumptions!$B$2),"Check start/status",IF(AND(G66="Active",F66&lt;&gt;"",F66&lt;Assumptions!$B$2),"Check end/status",IF(AND(G66="Upcoming",E66&lt;=Assumptions!$B$2),"Check status",IF(AND(G66="Inactive",F66=""),"Check end date","Ready")))))))</f>
        <v/>
      </c>
    </row>
    <row r="67" ht="23" customHeight="1">
      <c r="A67" s="22" t="n"/>
      <c r="B67" s="23" t="n"/>
      <c r="C67" s="22" t="n"/>
      <c r="D67" s="23" t="n"/>
      <c r="E67" s="34" t="n"/>
      <c r="F67" s="34" t="n"/>
      <c r="G67" s="25" t="n"/>
      <c r="H67" s="26">
        <f>IF(COUNTA(A67:G67)=0,"",IF(OR(A67="",B67="",C67="",D67="",E67="",G67=""),"Check required fields",IF(AND(F67&lt;&gt;"",F67&lt;E67),"Check end date",IF(AND(G67="Active",E67&gt;Assumptions!$B$2),"Check start/status",IF(AND(G67="Active",F67&lt;&gt;"",F67&lt;Assumptions!$B$2),"Check end/status",IF(AND(G67="Upcoming",E67&lt;=Assumptions!$B$2),"Check status",IF(AND(G67="Inactive",F67=""),"Check end date","Ready")))))))</f>
        <v/>
      </c>
    </row>
    <row r="68" ht="23" customHeight="1">
      <c r="A68" s="22" t="n"/>
      <c r="B68" s="23" t="n"/>
      <c r="C68" s="22" t="n"/>
      <c r="D68" s="23" t="n"/>
      <c r="E68" s="34" t="n"/>
      <c r="F68" s="34" t="n"/>
      <c r="G68" s="25" t="n"/>
      <c r="H68" s="27">
        <f>IF(COUNTA(A68:G68)=0,"",IF(OR(A68="",B68="",C68="",D68="",E68="",G68=""),"Check required fields",IF(AND(F68&lt;&gt;"",F68&lt;E68),"Check end date",IF(AND(G68="Active",E68&gt;Assumptions!$B$2),"Check start/status",IF(AND(G68="Active",F68&lt;&gt;"",F68&lt;Assumptions!$B$2),"Check end/status",IF(AND(G68="Upcoming",E68&lt;=Assumptions!$B$2),"Check status",IF(AND(G68="Inactive",F68=""),"Check end date","Ready")))))))</f>
        <v/>
      </c>
    </row>
    <row r="69" ht="23" customHeight="1">
      <c r="A69" s="22" t="n"/>
      <c r="B69" s="23" t="n"/>
      <c r="C69" s="22" t="n"/>
      <c r="D69" s="23" t="n"/>
      <c r="E69" s="34" t="n"/>
      <c r="F69" s="34" t="n"/>
      <c r="G69" s="25" t="n"/>
      <c r="H69" s="26">
        <f>IF(COUNTA(A69:G69)=0,"",IF(OR(A69="",B69="",C69="",D69="",E69="",G69=""),"Check required fields",IF(AND(F69&lt;&gt;"",F69&lt;E69),"Check end date",IF(AND(G69="Active",E69&gt;Assumptions!$B$2),"Check start/status",IF(AND(G69="Active",F69&lt;&gt;"",F69&lt;Assumptions!$B$2),"Check end/status",IF(AND(G69="Upcoming",E69&lt;=Assumptions!$B$2),"Check status",IF(AND(G69="Inactive",F69=""),"Check end date","Ready")))))))</f>
        <v/>
      </c>
    </row>
    <row r="70" ht="23" customHeight="1">
      <c r="A70" s="22" t="n"/>
      <c r="B70" s="23" t="n"/>
      <c r="C70" s="22" t="n"/>
      <c r="D70" s="23" t="n"/>
      <c r="E70" s="34" t="n"/>
      <c r="F70" s="34" t="n"/>
      <c r="G70" s="25" t="n"/>
      <c r="H70" s="27">
        <f>IF(COUNTA(A70:G70)=0,"",IF(OR(A70="",B70="",C70="",D70="",E70="",G70=""),"Check required fields",IF(AND(F70&lt;&gt;"",F70&lt;E70),"Check end date",IF(AND(G70="Active",E70&gt;Assumptions!$B$2),"Check start/status",IF(AND(G70="Active",F70&lt;&gt;"",F70&lt;Assumptions!$B$2),"Check end/status",IF(AND(G70="Upcoming",E70&lt;=Assumptions!$B$2),"Check status",IF(AND(G70="Inactive",F70=""),"Check end date","Ready")))))))</f>
        <v/>
      </c>
    </row>
    <row r="71" ht="23" customHeight="1">
      <c r="A71" s="22" t="n"/>
      <c r="B71" s="23" t="n"/>
      <c r="C71" s="22" t="n"/>
      <c r="D71" s="23" t="n"/>
      <c r="E71" s="34" t="n"/>
      <c r="F71" s="34" t="n"/>
      <c r="G71" s="25" t="n"/>
      <c r="H71" s="26">
        <f>IF(COUNTA(A71:G71)=0,"",IF(OR(A71="",B71="",C71="",D71="",E71="",G71=""),"Check required fields",IF(AND(F71&lt;&gt;"",F71&lt;E71),"Check end date",IF(AND(G71="Active",E71&gt;Assumptions!$B$2),"Check start/status",IF(AND(G71="Active",F71&lt;&gt;"",F71&lt;Assumptions!$B$2),"Check end/status",IF(AND(G71="Upcoming",E71&lt;=Assumptions!$B$2),"Check status",IF(AND(G71="Inactive",F71=""),"Check end date","Ready")))))))</f>
        <v/>
      </c>
    </row>
    <row r="72" ht="23" customHeight="1">
      <c r="A72" s="22" t="n"/>
      <c r="B72" s="23" t="n"/>
      <c r="C72" s="22" t="n"/>
      <c r="D72" s="23" t="n"/>
      <c r="E72" s="34" t="n"/>
      <c r="F72" s="34" t="n"/>
      <c r="G72" s="25" t="n"/>
      <c r="H72" s="27">
        <f>IF(COUNTA(A72:G72)=0,"",IF(OR(A72="",B72="",C72="",D72="",E72="",G72=""),"Check required fields",IF(AND(F72&lt;&gt;"",F72&lt;E72),"Check end date",IF(AND(G72="Active",E72&gt;Assumptions!$B$2),"Check start/status",IF(AND(G72="Active",F72&lt;&gt;"",F72&lt;Assumptions!$B$2),"Check end/status",IF(AND(G72="Upcoming",E72&lt;=Assumptions!$B$2),"Check status",IF(AND(G72="Inactive",F72=""),"Check end date","Ready")))))))</f>
        <v/>
      </c>
    </row>
    <row r="73" ht="23" customHeight="1">
      <c r="A73" s="22" t="n"/>
      <c r="B73" s="23" t="n"/>
      <c r="C73" s="22" t="n"/>
      <c r="D73" s="23" t="n"/>
      <c r="E73" s="34" t="n"/>
      <c r="F73" s="34" t="n"/>
      <c r="G73" s="25" t="n"/>
      <c r="H73" s="26">
        <f>IF(COUNTA(A73:G73)=0,"",IF(OR(A73="",B73="",C73="",D73="",E73="",G73=""),"Check required fields",IF(AND(F73&lt;&gt;"",F73&lt;E73),"Check end date",IF(AND(G73="Active",E73&gt;Assumptions!$B$2),"Check start/status",IF(AND(G73="Active",F73&lt;&gt;"",F73&lt;Assumptions!$B$2),"Check end/status",IF(AND(G73="Upcoming",E73&lt;=Assumptions!$B$2),"Check status",IF(AND(G73="Inactive",F73=""),"Check end date","Ready")))))))</f>
        <v/>
      </c>
    </row>
    <row r="74" ht="23" customHeight="1">
      <c r="A74" s="22" t="n"/>
      <c r="B74" s="23" t="n"/>
      <c r="C74" s="22" t="n"/>
      <c r="D74" s="23" t="n"/>
      <c r="E74" s="34" t="n"/>
      <c r="F74" s="34" t="n"/>
      <c r="G74" s="25" t="n"/>
      <c r="H74" s="27">
        <f>IF(COUNTA(A74:G74)=0,"",IF(OR(A74="",B74="",C74="",D74="",E74="",G74=""),"Check required fields",IF(AND(F74&lt;&gt;"",F74&lt;E74),"Check end date",IF(AND(G74="Active",E74&gt;Assumptions!$B$2),"Check start/status",IF(AND(G74="Active",F74&lt;&gt;"",F74&lt;Assumptions!$B$2),"Check end/status",IF(AND(G74="Upcoming",E74&lt;=Assumptions!$B$2),"Check status",IF(AND(G74="Inactive",F74=""),"Check end date","Ready")))))))</f>
        <v/>
      </c>
    </row>
    <row r="75" ht="23" customHeight="1">
      <c r="A75" s="22" t="n"/>
      <c r="B75" s="23" t="n"/>
      <c r="C75" s="22" t="n"/>
      <c r="D75" s="23" t="n"/>
      <c r="E75" s="34" t="n"/>
      <c r="F75" s="34" t="n"/>
      <c r="G75" s="25" t="n"/>
      <c r="H75" s="26">
        <f>IF(COUNTA(A75:G75)=0,"",IF(OR(A75="",B75="",C75="",D75="",E75="",G75=""),"Check required fields",IF(AND(F75&lt;&gt;"",F75&lt;E75),"Check end date",IF(AND(G75="Active",E75&gt;Assumptions!$B$2),"Check start/status",IF(AND(G75="Active",F75&lt;&gt;"",F75&lt;Assumptions!$B$2),"Check end/status",IF(AND(G75="Upcoming",E75&lt;=Assumptions!$B$2),"Check status",IF(AND(G75="Inactive",F75=""),"Check end date","Ready")))))))</f>
        <v/>
      </c>
    </row>
    <row r="76" ht="23" customHeight="1">
      <c r="A76" s="22" t="n"/>
      <c r="B76" s="23" t="n"/>
      <c r="C76" s="22" t="n"/>
      <c r="D76" s="23" t="n"/>
      <c r="E76" s="34" t="n"/>
      <c r="F76" s="34" t="n"/>
      <c r="G76" s="25" t="n"/>
      <c r="H76" s="27">
        <f>IF(COUNTA(A76:G76)=0,"",IF(OR(A76="",B76="",C76="",D76="",E76="",G76=""),"Check required fields",IF(AND(F76&lt;&gt;"",F76&lt;E76),"Check end date",IF(AND(G76="Active",E76&gt;Assumptions!$B$2),"Check start/status",IF(AND(G76="Active",F76&lt;&gt;"",F76&lt;Assumptions!$B$2),"Check end/status",IF(AND(G76="Upcoming",E76&lt;=Assumptions!$B$2),"Check status",IF(AND(G76="Inactive",F76=""),"Check end date","Ready")))))))</f>
        <v/>
      </c>
    </row>
    <row r="77" ht="23" customHeight="1">
      <c r="A77" s="22" t="n"/>
      <c r="B77" s="23" t="n"/>
      <c r="C77" s="22" t="n"/>
      <c r="D77" s="23" t="n"/>
      <c r="E77" s="34" t="n"/>
      <c r="F77" s="34" t="n"/>
      <c r="G77" s="25" t="n"/>
      <c r="H77" s="26">
        <f>IF(COUNTA(A77:G77)=0,"",IF(OR(A77="",B77="",C77="",D77="",E77="",G77=""),"Check required fields",IF(AND(F77&lt;&gt;"",F77&lt;E77),"Check end date",IF(AND(G77="Active",E77&gt;Assumptions!$B$2),"Check start/status",IF(AND(G77="Active",F77&lt;&gt;"",F77&lt;Assumptions!$B$2),"Check end/status",IF(AND(G77="Upcoming",E77&lt;=Assumptions!$B$2),"Check status",IF(AND(G77="Inactive",F77=""),"Check end date","Ready")))))))</f>
        <v/>
      </c>
    </row>
    <row r="78" ht="23" customHeight="1">
      <c r="A78" s="22" t="n"/>
      <c r="B78" s="23" t="n"/>
      <c r="C78" s="22" t="n"/>
      <c r="D78" s="23" t="n"/>
      <c r="E78" s="34" t="n"/>
      <c r="F78" s="34" t="n"/>
      <c r="G78" s="25" t="n"/>
      <c r="H78" s="27">
        <f>IF(COUNTA(A78:G78)=0,"",IF(OR(A78="",B78="",C78="",D78="",E78="",G78=""),"Check required fields",IF(AND(F78&lt;&gt;"",F78&lt;E78),"Check end date",IF(AND(G78="Active",E78&gt;Assumptions!$B$2),"Check start/status",IF(AND(G78="Active",F78&lt;&gt;"",F78&lt;Assumptions!$B$2),"Check end/status",IF(AND(G78="Upcoming",E78&lt;=Assumptions!$B$2),"Check status",IF(AND(G78="Inactive",F78=""),"Check end date","Ready")))))))</f>
        <v/>
      </c>
    </row>
    <row r="79" ht="23" customHeight="1">
      <c r="A79" s="22" t="n"/>
      <c r="B79" s="23" t="n"/>
      <c r="C79" s="22" t="n"/>
      <c r="D79" s="23" t="n"/>
      <c r="E79" s="34" t="n"/>
      <c r="F79" s="34" t="n"/>
      <c r="G79" s="25" t="n"/>
      <c r="H79" s="26">
        <f>IF(COUNTA(A79:G79)=0,"",IF(OR(A79="",B79="",C79="",D79="",E79="",G79=""),"Check required fields",IF(AND(F79&lt;&gt;"",F79&lt;E79),"Check end date",IF(AND(G79="Active",E79&gt;Assumptions!$B$2),"Check start/status",IF(AND(G79="Active",F79&lt;&gt;"",F79&lt;Assumptions!$B$2),"Check end/status",IF(AND(G79="Upcoming",E79&lt;=Assumptions!$B$2),"Check status",IF(AND(G79="Inactive",F79=""),"Check end date","Ready")))))))</f>
        <v/>
      </c>
    </row>
    <row r="80" ht="23" customHeight="1">
      <c r="A80" s="22" t="n"/>
      <c r="B80" s="23" t="n"/>
      <c r="C80" s="22" t="n"/>
      <c r="D80" s="23" t="n"/>
      <c r="E80" s="34" t="n"/>
      <c r="F80" s="34" t="n"/>
      <c r="G80" s="25" t="n"/>
      <c r="H80" s="27">
        <f>IF(COUNTA(A80:G80)=0,"",IF(OR(A80="",B80="",C80="",D80="",E80="",G80=""),"Check required fields",IF(AND(F80&lt;&gt;"",F80&lt;E80),"Check end date",IF(AND(G80="Active",E80&gt;Assumptions!$B$2),"Check start/status",IF(AND(G80="Active",F80&lt;&gt;"",F80&lt;Assumptions!$B$2),"Check end/status",IF(AND(G80="Upcoming",E80&lt;=Assumptions!$B$2),"Check status",IF(AND(G80="Inactive",F80=""),"Check end date","Ready")))))))</f>
        <v/>
      </c>
    </row>
    <row r="81" ht="23" customHeight="1">
      <c r="A81" s="22" t="n"/>
      <c r="B81" s="23" t="n"/>
      <c r="C81" s="22" t="n"/>
      <c r="D81" s="23" t="n"/>
      <c r="E81" s="34" t="n"/>
      <c r="F81" s="34" t="n"/>
      <c r="G81" s="25" t="n"/>
      <c r="H81" s="26">
        <f>IF(COUNTA(A81:G81)=0,"",IF(OR(A81="",B81="",C81="",D81="",E81="",G81=""),"Check required fields",IF(AND(F81&lt;&gt;"",F81&lt;E81),"Check end date",IF(AND(G81="Active",E81&gt;Assumptions!$B$2),"Check start/status",IF(AND(G81="Active",F81&lt;&gt;"",F81&lt;Assumptions!$B$2),"Check end/status",IF(AND(G81="Upcoming",E81&lt;=Assumptions!$B$2),"Check status",IF(AND(G81="Inactive",F81=""),"Check end date","Ready")))))))</f>
        <v/>
      </c>
    </row>
    <row r="82" ht="23" customHeight="1">
      <c r="A82" s="22" t="n"/>
      <c r="B82" s="23" t="n"/>
      <c r="C82" s="22" t="n"/>
      <c r="D82" s="23" t="n"/>
      <c r="E82" s="34" t="n"/>
      <c r="F82" s="34" t="n"/>
      <c r="G82" s="25" t="n"/>
      <c r="H82" s="27">
        <f>IF(COUNTA(A82:G82)=0,"",IF(OR(A82="",B82="",C82="",D82="",E82="",G82=""),"Check required fields",IF(AND(F82&lt;&gt;"",F82&lt;E82),"Check end date",IF(AND(G82="Active",E82&gt;Assumptions!$B$2),"Check start/status",IF(AND(G82="Active",F82&lt;&gt;"",F82&lt;Assumptions!$B$2),"Check end/status",IF(AND(G82="Upcoming",E82&lt;=Assumptions!$B$2),"Check status",IF(AND(G82="Inactive",F82=""),"Check end date","Ready")))))))</f>
        <v/>
      </c>
    </row>
    <row r="83" ht="23" customHeight="1">
      <c r="A83" s="22" t="n"/>
      <c r="B83" s="23" t="n"/>
      <c r="C83" s="22" t="n"/>
      <c r="D83" s="23" t="n"/>
      <c r="E83" s="34" t="n"/>
      <c r="F83" s="34" t="n"/>
      <c r="G83" s="25" t="n"/>
      <c r="H83" s="26">
        <f>IF(COUNTA(A83:G83)=0,"",IF(OR(A83="",B83="",C83="",D83="",E83="",G83=""),"Check required fields",IF(AND(F83&lt;&gt;"",F83&lt;E83),"Check end date",IF(AND(G83="Active",E83&gt;Assumptions!$B$2),"Check start/status",IF(AND(G83="Active",F83&lt;&gt;"",F83&lt;Assumptions!$B$2),"Check end/status",IF(AND(G83="Upcoming",E83&lt;=Assumptions!$B$2),"Check status",IF(AND(G83="Inactive",F83=""),"Check end date","Ready")))))))</f>
        <v/>
      </c>
    </row>
    <row r="84" ht="23" customHeight="1">
      <c r="A84" s="22" t="n"/>
      <c r="B84" s="23" t="n"/>
      <c r="C84" s="22" t="n"/>
      <c r="D84" s="23" t="n"/>
      <c r="E84" s="34" t="n"/>
      <c r="F84" s="34" t="n"/>
      <c r="G84" s="25" t="n"/>
      <c r="H84" s="27">
        <f>IF(COUNTA(A84:G84)=0,"",IF(OR(A84="",B84="",C84="",D84="",E84="",G84=""),"Check required fields",IF(AND(F84&lt;&gt;"",F84&lt;E84),"Check end date",IF(AND(G84="Active",E84&gt;Assumptions!$B$2),"Check start/status",IF(AND(G84="Active",F84&lt;&gt;"",F84&lt;Assumptions!$B$2),"Check end/status",IF(AND(G84="Upcoming",E84&lt;=Assumptions!$B$2),"Check status",IF(AND(G84="Inactive",F84=""),"Check end date","Ready")))))))</f>
        <v/>
      </c>
    </row>
    <row r="85" ht="23" customHeight="1">
      <c r="A85" s="22" t="n"/>
      <c r="B85" s="23" t="n"/>
      <c r="C85" s="22" t="n"/>
      <c r="D85" s="23" t="n"/>
      <c r="E85" s="34" t="n"/>
      <c r="F85" s="34" t="n"/>
      <c r="G85" s="25" t="n"/>
      <c r="H85" s="26">
        <f>IF(COUNTA(A85:G85)=0,"",IF(OR(A85="",B85="",C85="",D85="",E85="",G85=""),"Check required fields",IF(AND(F85&lt;&gt;"",F85&lt;E85),"Check end date",IF(AND(G85="Active",E85&gt;Assumptions!$B$2),"Check start/status",IF(AND(G85="Active",F85&lt;&gt;"",F85&lt;Assumptions!$B$2),"Check end/status",IF(AND(G85="Upcoming",E85&lt;=Assumptions!$B$2),"Check status",IF(AND(G85="Inactive",F85=""),"Check end date","Ready")))))))</f>
        <v/>
      </c>
    </row>
    <row r="86" ht="23" customHeight="1">
      <c r="A86" s="22" t="n"/>
      <c r="B86" s="23" t="n"/>
      <c r="C86" s="22" t="n"/>
      <c r="D86" s="23" t="n"/>
      <c r="E86" s="34" t="n"/>
      <c r="F86" s="34" t="n"/>
      <c r="G86" s="25" t="n"/>
      <c r="H86" s="27">
        <f>IF(COUNTA(A86:G86)=0,"",IF(OR(A86="",B86="",C86="",D86="",E86="",G86=""),"Check required fields",IF(AND(F86&lt;&gt;"",F86&lt;E86),"Check end date",IF(AND(G86="Active",E86&gt;Assumptions!$B$2),"Check start/status",IF(AND(G86="Active",F86&lt;&gt;"",F86&lt;Assumptions!$B$2),"Check end/status",IF(AND(G86="Upcoming",E86&lt;=Assumptions!$B$2),"Check status",IF(AND(G86="Inactive",F86=""),"Check end date","Ready")))))))</f>
        <v/>
      </c>
    </row>
    <row r="87" ht="23" customHeight="1">
      <c r="A87" s="22" t="n"/>
      <c r="B87" s="23" t="n"/>
      <c r="C87" s="22" t="n"/>
      <c r="D87" s="23" t="n"/>
      <c r="E87" s="34" t="n"/>
      <c r="F87" s="34" t="n"/>
      <c r="G87" s="25" t="n"/>
      <c r="H87" s="26">
        <f>IF(COUNTA(A87:G87)=0,"",IF(OR(A87="",B87="",C87="",D87="",E87="",G87=""),"Check required fields",IF(AND(F87&lt;&gt;"",F87&lt;E87),"Check end date",IF(AND(G87="Active",E87&gt;Assumptions!$B$2),"Check start/status",IF(AND(G87="Active",F87&lt;&gt;"",F87&lt;Assumptions!$B$2),"Check end/status",IF(AND(G87="Upcoming",E87&lt;=Assumptions!$B$2),"Check status",IF(AND(G87="Inactive",F87=""),"Check end date","Ready")))))))</f>
        <v/>
      </c>
    </row>
    <row r="88" ht="23" customHeight="1">
      <c r="A88" s="22" t="n"/>
      <c r="B88" s="23" t="n"/>
      <c r="C88" s="22" t="n"/>
      <c r="D88" s="23" t="n"/>
      <c r="E88" s="34" t="n"/>
      <c r="F88" s="34" t="n"/>
      <c r="G88" s="25" t="n"/>
      <c r="H88" s="27">
        <f>IF(COUNTA(A88:G88)=0,"",IF(OR(A88="",B88="",C88="",D88="",E88="",G88=""),"Check required fields",IF(AND(F88&lt;&gt;"",F88&lt;E88),"Check end date",IF(AND(G88="Active",E88&gt;Assumptions!$B$2),"Check start/status",IF(AND(G88="Active",F88&lt;&gt;"",F88&lt;Assumptions!$B$2),"Check end/status",IF(AND(G88="Upcoming",E88&lt;=Assumptions!$B$2),"Check status",IF(AND(G88="Inactive",F88=""),"Check end date","Ready")))))))</f>
        <v/>
      </c>
    </row>
    <row r="89" ht="23" customHeight="1">
      <c r="A89" s="22" t="n"/>
      <c r="B89" s="23" t="n"/>
      <c r="C89" s="22" t="n"/>
      <c r="D89" s="23" t="n"/>
      <c r="E89" s="34" t="n"/>
      <c r="F89" s="34" t="n"/>
      <c r="G89" s="25" t="n"/>
      <c r="H89" s="26">
        <f>IF(COUNTA(A89:G89)=0,"",IF(OR(A89="",B89="",C89="",D89="",E89="",G89=""),"Check required fields",IF(AND(F89&lt;&gt;"",F89&lt;E89),"Check end date",IF(AND(G89="Active",E89&gt;Assumptions!$B$2),"Check start/status",IF(AND(G89="Active",F89&lt;&gt;"",F89&lt;Assumptions!$B$2),"Check end/status",IF(AND(G89="Upcoming",E89&lt;=Assumptions!$B$2),"Check status",IF(AND(G89="Inactive",F89=""),"Check end date","Ready")))))))</f>
        <v/>
      </c>
    </row>
    <row r="90" ht="23" customHeight="1">
      <c r="A90" s="22" t="n"/>
      <c r="B90" s="23" t="n"/>
      <c r="C90" s="22" t="n"/>
      <c r="D90" s="23" t="n"/>
      <c r="E90" s="34" t="n"/>
      <c r="F90" s="34" t="n"/>
      <c r="G90" s="25" t="n"/>
      <c r="H90" s="27">
        <f>IF(COUNTA(A90:G90)=0,"",IF(OR(A90="",B90="",C90="",D90="",E90="",G90=""),"Check required fields",IF(AND(F90&lt;&gt;"",F90&lt;E90),"Check end date",IF(AND(G90="Active",E90&gt;Assumptions!$B$2),"Check start/status",IF(AND(G90="Active",F90&lt;&gt;"",F90&lt;Assumptions!$B$2),"Check end/status",IF(AND(G90="Upcoming",E90&lt;=Assumptions!$B$2),"Check status",IF(AND(G90="Inactive",F90=""),"Check end date","Ready")))))))</f>
        <v/>
      </c>
    </row>
    <row r="91" ht="23" customHeight="1">
      <c r="A91" s="22" t="n"/>
      <c r="B91" s="23" t="n"/>
      <c r="C91" s="22" t="n"/>
      <c r="D91" s="23" t="n"/>
      <c r="E91" s="34" t="n"/>
      <c r="F91" s="34" t="n"/>
      <c r="G91" s="25" t="n"/>
      <c r="H91" s="26">
        <f>IF(COUNTA(A91:G91)=0,"",IF(OR(A91="",B91="",C91="",D91="",E91="",G91=""),"Check required fields",IF(AND(F91&lt;&gt;"",F91&lt;E91),"Check end date",IF(AND(G91="Active",E91&gt;Assumptions!$B$2),"Check start/status",IF(AND(G91="Active",F91&lt;&gt;"",F91&lt;Assumptions!$B$2),"Check end/status",IF(AND(G91="Upcoming",E91&lt;=Assumptions!$B$2),"Check status",IF(AND(G91="Inactive",F91=""),"Check end date","Ready")))))))</f>
        <v/>
      </c>
    </row>
    <row r="92" ht="23" customHeight="1">
      <c r="A92" s="22" t="n"/>
      <c r="B92" s="23" t="n"/>
      <c r="C92" s="22" t="n"/>
      <c r="D92" s="23" t="n"/>
      <c r="E92" s="34" t="n"/>
      <c r="F92" s="34" t="n"/>
      <c r="G92" s="25" t="n"/>
      <c r="H92" s="27">
        <f>IF(COUNTA(A92:G92)=0,"",IF(OR(A92="",B92="",C92="",D92="",E92="",G92=""),"Check required fields",IF(AND(F92&lt;&gt;"",F92&lt;E92),"Check end date",IF(AND(G92="Active",E92&gt;Assumptions!$B$2),"Check start/status",IF(AND(G92="Active",F92&lt;&gt;"",F92&lt;Assumptions!$B$2),"Check end/status",IF(AND(G92="Upcoming",E92&lt;=Assumptions!$B$2),"Check status",IF(AND(G92="Inactive",F92=""),"Check end date","Ready")))))))</f>
        <v/>
      </c>
    </row>
    <row r="93" ht="23" customHeight="1">
      <c r="A93" s="22" t="n"/>
      <c r="B93" s="23" t="n"/>
      <c r="C93" s="22" t="n"/>
      <c r="D93" s="23" t="n"/>
      <c r="E93" s="34" t="n"/>
      <c r="F93" s="34" t="n"/>
      <c r="G93" s="25" t="n"/>
      <c r="H93" s="26">
        <f>IF(COUNTA(A93:G93)=0,"",IF(OR(A93="",B93="",C93="",D93="",E93="",G93=""),"Check required fields",IF(AND(F93&lt;&gt;"",F93&lt;E93),"Check end date",IF(AND(G93="Active",E93&gt;Assumptions!$B$2),"Check start/status",IF(AND(G93="Active",F93&lt;&gt;"",F93&lt;Assumptions!$B$2),"Check end/status",IF(AND(G93="Upcoming",E93&lt;=Assumptions!$B$2),"Check status",IF(AND(G93="Inactive",F93=""),"Check end date","Ready")))))))</f>
        <v/>
      </c>
    </row>
    <row r="94" ht="23" customHeight="1">
      <c r="A94" s="22" t="n"/>
      <c r="B94" s="23" t="n"/>
      <c r="C94" s="22" t="n"/>
      <c r="D94" s="23" t="n"/>
      <c r="E94" s="34" t="n"/>
      <c r="F94" s="34" t="n"/>
      <c r="G94" s="25" t="n"/>
      <c r="H94" s="27">
        <f>IF(COUNTA(A94:G94)=0,"",IF(OR(A94="",B94="",C94="",D94="",E94="",G94=""),"Check required fields",IF(AND(F94&lt;&gt;"",F94&lt;E94),"Check end date",IF(AND(G94="Active",E94&gt;Assumptions!$B$2),"Check start/status",IF(AND(G94="Active",F94&lt;&gt;"",F94&lt;Assumptions!$B$2),"Check end/status",IF(AND(G94="Upcoming",E94&lt;=Assumptions!$B$2),"Check status",IF(AND(G94="Inactive",F94=""),"Check end date","Ready")))))))</f>
        <v/>
      </c>
    </row>
    <row r="95" ht="23" customHeight="1">
      <c r="A95" s="22" t="n"/>
      <c r="B95" s="23" t="n"/>
      <c r="C95" s="22" t="n"/>
      <c r="D95" s="23" t="n"/>
      <c r="E95" s="34" t="n"/>
      <c r="F95" s="34" t="n"/>
      <c r="G95" s="25" t="n"/>
      <c r="H95" s="26">
        <f>IF(COUNTA(A95:G95)=0,"",IF(OR(A95="",B95="",C95="",D95="",E95="",G95=""),"Check required fields",IF(AND(F95&lt;&gt;"",F95&lt;E95),"Check end date",IF(AND(G95="Active",E95&gt;Assumptions!$B$2),"Check start/status",IF(AND(G95="Active",F95&lt;&gt;"",F95&lt;Assumptions!$B$2),"Check end/status",IF(AND(G95="Upcoming",E95&lt;=Assumptions!$B$2),"Check status",IF(AND(G95="Inactive",F95=""),"Check end date","Ready")))))))</f>
        <v/>
      </c>
    </row>
    <row r="96" ht="23" customHeight="1">
      <c r="A96" s="22" t="n"/>
      <c r="B96" s="23" t="n"/>
      <c r="C96" s="22" t="n"/>
      <c r="D96" s="23" t="n"/>
      <c r="E96" s="34" t="n"/>
      <c r="F96" s="34" t="n"/>
      <c r="G96" s="25" t="n"/>
      <c r="H96" s="27">
        <f>IF(COUNTA(A96:G96)=0,"",IF(OR(A96="",B96="",C96="",D96="",E96="",G96=""),"Check required fields",IF(AND(F96&lt;&gt;"",F96&lt;E96),"Check end date",IF(AND(G96="Active",E96&gt;Assumptions!$B$2),"Check start/status",IF(AND(G96="Active",F96&lt;&gt;"",F96&lt;Assumptions!$B$2),"Check end/status",IF(AND(G96="Upcoming",E96&lt;=Assumptions!$B$2),"Check status",IF(AND(G96="Inactive",F96=""),"Check end date","Ready")))))))</f>
        <v/>
      </c>
    </row>
    <row r="97" ht="23" customHeight="1">
      <c r="A97" s="22" t="n"/>
      <c r="B97" s="23" t="n"/>
      <c r="C97" s="22" t="n"/>
      <c r="D97" s="23" t="n"/>
      <c r="E97" s="34" t="n"/>
      <c r="F97" s="34" t="n"/>
      <c r="G97" s="25" t="n"/>
      <c r="H97" s="26">
        <f>IF(COUNTA(A97:G97)=0,"",IF(OR(A97="",B97="",C97="",D97="",E97="",G97=""),"Check required fields",IF(AND(F97&lt;&gt;"",F97&lt;E97),"Check end date",IF(AND(G97="Active",E97&gt;Assumptions!$B$2),"Check start/status",IF(AND(G97="Active",F97&lt;&gt;"",F97&lt;Assumptions!$B$2),"Check end/status",IF(AND(G97="Upcoming",E97&lt;=Assumptions!$B$2),"Check status",IF(AND(G97="Inactive",F97=""),"Check end date","Ready")))))))</f>
        <v/>
      </c>
    </row>
    <row r="98" ht="23" customHeight="1">
      <c r="A98" s="22" t="n"/>
      <c r="B98" s="23" t="n"/>
      <c r="C98" s="22" t="n"/>
      <c r="D98" s="23" t="n"/>
      <c r="E98" s="34" t="n"/>
      <c r="F98" s="34" t="n"/>
      <c r="G98" s="25" t="n"/>
      <c r="H98" s="27">
        <f>IF(COUNTA(A98:G98)=0,"",IF(OR(A98="",B98="",C98="",D98="",E98="",G98=""),"Check required fields",IF(AND(F98&lt;&gt;"",F98&lt;E98),"Check end date",IF(AND(G98="Active",E98&gt;Assumptions!$B$2),"Check start/status",IF(AND(G98="Active",F98&lt;&gt;"",F98&lt;Assumptions!$B$2),"Check end/status",IF(AND(G98="Upcoming",E98&lt;=Assumptions!$B$2),"Check status",IF(AND(G98="Inactive",F98=""),"Check end date","Ready")))))))</f>
        <v/>
      </c>
    </row>
    <row r="99" ht="23" customHeight="1">
      <c r="A99" s="22" t="n"/>
      <c r="B99" s="23" t="n"/>
      <c r="C99" s="22" t="n"/>
      <c r="D99" s="23" t="n"/>
      <c r="E99" s="34" t="n"/>
      <c r="F99" s="34" t="n"/>
      <c r="G99" s="25" t="n"/>
      <c r="H99" s="26">
        <f>IF(COUNTA(A99:G99)=0,"",IF(OR(A99="",B99="",C99="",D99="",E99="",G99=""),"Check required fields",IF(AND(F99&lt;&gt;"",F99&lt;E99),"Check end date",IF(AND(G99="Active",E99&gt;Assumptions!$B$2),"Check start/status",IF(AND(G99="Active",F99&lt;&gt;"",F99&lt;Assumptions!$B$2),"Check end/status",IF(AND(G99="Upcoming",E99&lt;=Assumptions!$B$2),"Check status",IF(AND(G99="Inactive",F99=""),"Check end date","Ready")))))))</f>
        <v/>
      </c>
    </row>
    <row r="100" ht="23" customHeight="1">
      <c r="A100" s="22" t="n"/>
      <c r="B100" s="23" t="n"/>
      <c r="C100" s="22" t="n"/>
      <c r="D100" s="23" t="n"/>
      <c r="E100" s="34" t="n"/>
      <c r="F100" s="34" t="n"/>
      <c r="G100" s="25" t="n"/>
      <c r="H100" s="27">
        <f>IF(COUNTA(A100:G100)=0,"",IF(OR(A100="",B100="",C100="",D100="",E100="",G100=""),"Check required fields",IF(AND(F100&lt;&gt;"",F100&lt;E100),"Check end date",IF(AND(G100="Active",E100&gt;Assumptions!$B$2),"Check start/status",IF(AND(G100="Active",F100&lt;&gt;"",F100&lt;Assumptions!$B$2),"Check end/status",IF(AND(G100="Upcoming",E100&lt;=Assumptions!$B$2),"Check status",IF(AND(G100="Inactive",F100=""),"Check end date","Ready")))))))</f>
        <v/>
      </c>
    </row>
    <row r="101" ht="23" customHeight="1">
      <c r="A101" s="22" t="n"/>
      <c r="B101" s="23" t="n"/>
      <c r="C101" s="22" t="n"/>
      <c r="D101" s="23" t="n"/>
      <c r="E101" s="34" t="n"/>
      <c r="F101" s="34" t="n"/>
      <c r="G101" s="25" t="n"/>
      <c r="H101" s="26">
        <f>IF(COUNTA(A101:G101)=0,"",IF(OR(A101="",B101="",C101="",D101="",E101="",G101=""),"Check required fields",IF(AND(F101&lt;&gt;"",F101&lt;E101),"Check end date",IF(AND(G101="Active",E101&gt;Assumptions!$B$2),"Check start/status",IF(AND(G101="Active",F101&lt;&gt;"",F101&lt;Assumptions!$B$2),"Check end/status",IF(AND(G101="Upcoming",E101&lt;=Assumptions!$B$2),"Check status",IF(AND(G101="Inactive",F101=""),"Check end date","Ready")))))))</f>
        <v/>
      </c>
    </row>
    <row r="102" ht="23" customHeight="1">
      <c r="A102" s="22" t="n"/>
      <c r="B102" s="23" t="n"/>
      <c r="C102" s="22" t="n"/>
      <c r="D102" s="23" t="n"/>
      <c r="E102" s="34" t="n"/>
      <c r="F102" s="34" t="n"/>
      <c r="G102" s="25" t="n"/>
      <c r="H102" s="27">
        <f>IF(COUNTA(A102:G102)=0,"",IF(OR(A102="",B102="",C102="",D102="",E102="",G102=""),"Check required fields",IF(AND(F102&lt;&gt;"",F102&lt;E102),"Check end date",IF(AND(G102="Active",E102&gt;Assumptions!$B$2),"Check start/status",IF(AND(G102="Active",F102&lt;&gt;"",F102&lt;Assumptions!$B$2),"Check end/status",IF(AND(G102="Upcoming",E102&lt;=Assumptions!$B$2),"Check status",IF(AND(G102="Inactive",F102=""),"Check end date","Ready")))))))</f>
        <v/>
      </c>
    </row>
    <row r="103" ht="23" customHeight="1">
      <c r="A103" s="22" t="n"/>
      <c r="B103" s="23" t="n"/>
      <c r="C103" s="22" t="n"/>
      <c r="D103" s="23" t="n"/>
      <c r="E103" s="34" t="n"/>
      <c r="F103" s="34" t="n"/>
      <c r="G103" s="25" t="n"/>
      <c r="H103" s="26">
        <f>IF(COUNTA(A103:G103)=0,"",IF(OR(A103="",B103="",C103="",D103="",E103="",G103=""),"Check required fields",IF(AND(F103&lt;&gt;"",F103&lt;E103),"Check end date",IF(AND(G103="Active",E103&gt;Assumptions!$B$2),"Check start/status",IF(AND(G103="Active",F103&lt;&gt;"",F103&lt;Assumptions!$B$2),"Check end/status",IF(AND(G103="Upcoming",E103&lt;=Assumptions!$B$2),"Check status",IF(AND(G103="Inactive",F103=""),"Check end date","Ready")))))))</f>
        <v/>
      </c>
    </row>
    <row r="104" ht="23" customHeight="1">
      <c r="A104" s="22" t="n"/>
      <c r="B104" s="23" t="n"/>
      <c r="C104" s="22" t="n"/>
      <c r="D104" s="23" t="n"/>
      <c r="E104" s="34" t="n"/>
      <c r="F104" s="34" t="n"/>
      <c r="G104" s="25" t="n"/>
      <c r="H104" s="27">
        <f>IF(COUNTA(A104:G104)=0,"",IF(OR(A104="",B104="",C104="",D104="",E104="",G104=""),"Check required fields",IF(AND(F104&lt;&gt;"",F104&lt;E104),"Check end date",IF(AND(G104="Active",E104&gt;Assumptions!$B$2),"Check start/status",IF(AND(G104="Active",F104&lt;&gt;"",F104&lt;Assumptions!$B$2),"Check end/status",IF(AND(G104="Upcoming",E104&lt;=Assumptions!$B$2),"Check status",IF(AND(G104="Inactive",F104=""),"Check end date","Ready")))))))</f>
        <v/>
      </c>
    </row>
  </sheetData>
  <autoFilter ref="A4:H104"/>
  <mergeCells count="1">
    <mergeCell ref="A1:H1"/>
  </mergeCells>
  <conditionalFormatting sqref="A5:A104">
    <cfRule type="expression" priority="1" dxfId="0">
      <formula>AND($A5&lt;&gt;"",COUNTIF($A$5:$A$104,$A5)&gt;1)</formula>
    </cfRule>
  </conditionalFormatting>
  <conditionalFormatting sqref="H5:H104">
    <cfRule type="expression" priority="2" dxfId="1">
      <formula>$H5="Ready"</formula>
    </cfRule>
    <cfRule type="expression" priority="3" dxfId="0">
      <formula>LEFT($H5,5)="Check"</formula>
    </cfRule>
  </conditionalFormatting>
  <dataValidations count="4">
    <dataValidation sqref="A5:A104" showDropDown="0" showInputMessage="1" showErrorMessage="1" allowBlank="0" errorTitle="Duplicate enrollment ID" error="Enter a unique enrollment ID." promptTitle="Enrollment ID" prompt="Use a unique local identifier for each enrollment row." type="custom">
      <formula1>=OR(A5="",COUNTIF($A$5:$A$104,A5)=1)</formula1>
    </dataValidation>
    <dataValidation sqref="C5:C104" showDropDown="0" showInputMessage="1" showErrorMessage="1" allowBlank="0" errorTitle="Check program" error="Select a program from the editable list on the Assumptions sheet." promptTitle="Program" prompt="Choose a program from the assumptions list." type="list">
      <formula1>=INDIRECT("Assumptions!$A$9:$A$108")</formula1>
    </dataValidation>
    <dataValidation sqref="E5:F104" showDropDown="0" showInputMessage="1" showErrorMessage="1" allowBlank="0" errorTitle="Check enrollment date" error="Enter a date within the editable accepted date range on the Assumptions sheet." promptTitle="Enrollment date" prompt="Use MM/DD/YYYY within the accepted date range." type="date" operator="between">
      <formula1>=INDIRECT("Assumptions!$B$3")</formula1>
      <formula2>=INDIRECT("Assumptions!$B$4")</formula2>
    </dataValidation>
    <dataValidation sqref="G5:G104" showDropDown="0" showInputMessage="1" showErrorMessage="1" allowBlank="0" errorTitle="Check status" error="Select Active, Upcoming, or Inactive." promptTitle="Status" prompt="Select the status entered for this enrollment." type="list">
      <formula1>"Active,Upcoming,Inactive"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08"/>
  <sheetViews>
    <sheetView showGridLines="0" zoomScale="9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56" customWidth="1" min="3" max="3"/>
  </cols>
  <sheetData>
    <row r="1" ht="28" customHeight="1">
      <c r="A1" s="1" t="inlineStr">
        <is>
          <t>Enrollment Tracker Assumptions</t>
        </is>
      </c>
      <c r="B1" s="2" t="n"/>
      <c r="C1" s="3" t="n"/>
    </row>
    <row r="2" ht="24" customHeight="1">
      <c r="A2" s="5" t="inlineStr">
        <is>
          <t>Planning Date</t>
        </is>
      </c>
      <c r="B2" s="34" t="n">
        <v>46274</v>
      </c>
      <c r="C2" s="28" t="inlineStr">
        <is>
          <t>Editable date used for summary counts and administrative review prompts.</t>
        </is>
      </c>
    </row>
    <row r="3" ht="24" customHeight="1">
      <c r="A3" s="5" t="inlineStr">
        <is>
          <t>Earliest Accepted Date</t>
        </is>
      </c>
      <c r="B3" s="34" t="n">
        <v>42370</v>
      </c>
      <c r="C3" s="28" t="inlineStr">
        <is>
          <t>Editable lower date limit for enrollment entry.</t>
        </is>
      </c>
    </row>
    <row r="4" ht="24" customHeight="1">
      <c r="A4" s="5" t="inlineStr">
        <is>
          <t>Latest Accepted Date</t>
        </is>
      </c>
      <c r="B4" s="34" t="n">
        <v>50040</v>
      </c>
      <c r="C4" s="28" t="inlineStr">
        <is>
          <t>Editable upper date limit for enrollment entry.</t>
        </is>
      </c>
    </row>
    <row r="5" ht="24" customHeight="1">
      <c r="A5" s="5" t="inlineStr">
        <is>
          <t>Minimum Listed Capacity</t>
        </is>
      </c>
      <c r="B5" s="29" t="n">
        <v>0</v>
      </c>
      <c r="C5" s="28" t="inlineStr">
        <is>
          <t>Editable minimum allowed in the program capacity list.</t>
        </is>
      </c>
    </row>
    <row r="6" ht="24" customHeight="1">
      <c r="A6" s="5" t="inlineStr">
        <is>
          <t>Maximum Listed Capacity</t>
        </is>
      </c>
      <c r="B6" s="29" t="n">
        <v>500</v>
      </c>
      <c r="C6" s="28" t="inlineStr">
        <is>
          <t>Editable maximum allowed in the program capacity list.</t>
        </is>
      </c>
    </row>
    <row r="7" ht="30" customHeight="1">
      <c r="A7" s="4" t="inlineStr">
        <is>
          <t>Capacity values are local planning limits and require a human review before enrollment decisions.</t>
        </is>
      </c>
    </row>
    <row r="8" ht="30" customHeight="1">
      <c r="A8" s="10" t="inlineStr">
        <is>
          <t>Program</t>
        </is>
      </c>
      <c r="B8" s="10" t="inlineStr">
        <is>
          <t>Listed Capacity</t>
        </is>
      </c>
      <c r="C8" s="10" t="inlineStr">
        <is>
          <t>Planning Note</t>
        </is>
      </c>
    </row>
    <row r="9" ht="22" customHeight="1">
      <c r="A9" s="22" t="inlineStr">
        <is>
          <t>Infant</t>
        </is>
      </c>
      <c r="B9" s="29" t="n">
        <v>8</v>
      </c>
      <c r="C9" s="23" t="inlineStr">
        <is>
          <t>Fictional example program.</t>
        </is>
      </c>
    </row>
    <row r="10" ht="22" customHeight="1">
      <c r="A10" s="22" t="inlineStr">
        <is>
          <t>Toddler</t>
        </is>
      </c>
      <c r="B10" s="29" t="n">
        <v>12</v>
      </c>
      <c r="C10" s="23" t="inlineStr">
        <is>
          <t>Fictional example program.</t>
        </is>
      </c>
    </row>
    <row r="11" ht="22" customHeight="1">
      <c r="A11" s="22" t="inlineStr">
        <is>
          <t>Preschool</t>
        </is>
      </c>
      <c r="B11" s="29" t="n">
        <v>18</v>
      </c>
      <c r="C11" s="23" t="inlineStr">
        <is>
          <t>Fictional example program.</t>
        </is>
      </c>
    </row>
    <row r="12" ht="22" customHeight="1">
      <c r="A12" s="22" t="inlineStr">
        <is>
          <t>Pre-K</t>
        </is>
      </c>
      <c r="B12" s="29" t="n">
        <v>18</v>
      </c>
      <c r="C12" s="23" t="inlineStr">
        <is>
          <t>Fictional example program.</t>
        </is>
      </c>
    </row>
    <row r="13" ht="22" customHeight="1">
      <c r="A13" s="22" t="inlineStr">
        <is>
          <t>School Age</t>
        </is>
      </c>
      <c r="B13" s="29" t="n">
        <v>20</v>
      </c>
      <c r="C13" s="23" t="inlineStr">
        <is>
          <t>Fictional example program.</t>
        </is>
      </c>
    </row>
    <row r="14" ht="22" customHeight="1">
      <c r="A14" s="22" t="n"/>
      <c r="B14" s="29" t="n"/>
      <c r="C14" s="23" t="n"/>
    </row>
    <row r="15" ht="22" customHeight="1">
      <c r="A15" s="22" t="n"/>
      <c r="B15" s="29" t="n"/>
      <c r="C15" s="23" t="n"/>
    </row>
    <row r="16" ht="22" customHeight="1">
      <c r="A16" s="22" t="n"/>
      <c r="B16" s="29" t="n"/>
      <c r="C16" s="23" t="n"/>
    </row>
    <row r="17" ht="22" customHeight="1">
      <c r="A17" s="22" t="n"/>
      <c r="B17" s="29" t="n"/>
      <c r="C17" s="23" t="n"/>
    </row>
    <row r="18" ht="22" customHeight="1">
      <c r="A18" s="22" t="n"/>
      <c r="B18" s="29" t="n"/>
      <c r="C18" s="23" t="n"/>
    </row>
    <row r="19" ht="22" customHeight="1">
      <c r="A19" s="22" t="n"/>
      <c r="B19" s="29" t="n"/>
      <c r="C19" s="23" t="n"/>
    </row>
    <row r="20" ht="22" customHeight="1">
      <c r="A20" s="22" t="n"/>
      <c r="B20" s="29" t="n"/>
      <c r="C20" s="23" t="n"/>
    </row>
    <row r="21" ht="22" customHeight="1">
      <c r="A21" s="22" t="n"/>
      <c r="B21" s="29" t="n"/>
      <c r="C21" s="23" t="n"/>
    </row>
    <row r="22" ht="22" customHeight="1">
      <c r="A22" s="22" t="n"/>
      <c r="B22" s="29" t="n"/>
      <c r="C22" s="23" t="n"/>
    </row>
    <row r="23" ht="22" customHeight="1">
      <c r="A23" s="22" t="n"/>
      <c r="B23" s="29" t="n"/>
      <c r="C23" s="23" t="n"/>
    </row>
    <row r="24" ht="22" customHeight="1">
      <c r="A24" s="22" t="n"/>
      <c r="B24" s="29" t="n"/>
      <c r="C24" s="23" t="n"/>
    </row>
    <row r="25" ht="22" customHeight="1">
      <c r="A25" s="22" t="n"/>
      <c r="B25" s="29" t="n"/>
      <c r="C25" s="23" t="n"/>
    </row>
    <row r="26" ht="22" customHeight="1">
      <c r="A26" s="22" t="n"/>
      <c r="B26" s="29" t="n"/>
      <c r="C26" s="23" t="n"/>
    </row>
    <row r="27" ht="22" customHeight="1">
      <c r="A27" s="22" t="n"/>
      <c r="B27" s="29" t="n"/>
      <c r="C27" s="23" t="n"/>
    </row>
    <row r="28" ht="22" customHeight="1">
      <c r="A28" s="22" t="n"/>
      <c r="B28" s="29" t="n"/>
      <c r="C28" s="23" t="n"/>
    </row>
    <row r="29" ht="22" customHeight="1">
      <c r="A29" s="22" t="n"/>
      <c r="B29" s="29" t="n"/>
      <c r="C29" s="23" t="n"/>
    </row>
    <row r="30" ht="22" customHeight="1">
      <c r="A30" s="22" t="n"/>
      <c r="B30" s="29" t="n"/>
      <c r="C30" s="23" t="n"/>
    </row>
    <row r="31" ht="22" customHeight="1">
      <c r="A31" s="22" t="n"/>
      <c r="B31" s="29" t="n"/>
      <c r="C31" s="23" t="n"/>
    </row>
    <row r="32" ht="22" customHeight="1">
      <c r="A32" s="22" t="n"/>
      <c r="B32" s="29" t="n"/>
      <c r="C32" s="23" t="n"/>
    </row>
    <row r="33" ht="22" customHeight="1">
      <c r="A33" s="22" t="n"/>
      <c r="B33" s="29" t="n"/>
      <c r="C33" s="23" t="n"/>
    </row>
    <row r="34" ht="22" customHeight="1">
      <c r="A34" s="22" t="n"/>
      <c r="B34" s="29" t="n"/>
      <c r="C34" s="23" t="n"/>
    </row>
    <row r="35" ht="22" customHeight="1">
      <c r="A35" s="22" t="n"/>
      <c r="B35" s="29" t="n"/>
      <c r="C35" s="23" t="n"/>
    </row>
    <row r="36" ht="22" customHeight="1">
      <c r="A36" s="22" t="n"/>
      <c r="B36" s="29" t="n"/>
      <c r="C36" s="23" t="n"/>
    </row>
    <row r="37" ht="22" customHeight="1">
      <c r="A37" s="22" t="n"/>
      <c r="B37" s="29" t="n"/>
      <c r="C37" s="23" t="n"/>
    </row>
    <row r="38" ht="22" customHeight="1">
      <c r="A38" s="22" t="n"/>
      <c r="B38" s="29" t="n"/>
      <c r="C38" s="23" t="n"/>
    </row>
    <row r="39" ht="22" customHeight="1">
      <c r="A39" s="22" t="n"/>
      <c r="B39" s="29" t="n"/>
      <c r="C39" s="23" t="n"/>
    </row>
    <row r="40" ht="22" customHeight="1">
      <c r="A40" s="22" t="n"/>
      <c r="B40" s="29" t="n"/>
      <c r="C40" s="23" t="n"/>
    </row>
    <row r="41" ht="22" customHeight="1">
      <c r="A41" s="22" t="n"/>
      <c r="B41" s="29" t="n"/>
      <c r="C41" s="23" t="n"/>
    </row>
    <row r="42" ht="22" customHeight="1">
      <c r="A42" s="22" t="n"/>
      <c r="B42" s="29" t="n"/>
      <c r="C42" s="23" t="n"/>
    </row>
    <row r="43" ht="22" customHeight="1">
      <c r="A43" s="22" t="n"/>
      <c r="B43" s="29" t="n"/>
      <c r="C43" s="23" t="n"/>
    </row>
    <row r="44" ht="22" customHeight="1">
      <c r="A44" s="22" t="n"/>
      <c r="B44" s="29" t="n"/>
      <c r="C44" s="23" t="n"/>
    </row>
    <row r="45" ht="22" customHeight="1">
      <c r="A45" s="22" t="n"/>
      <c r="B45" s="29" t="n"/>
      <c r="C45" s="23" t="n"/>
    </row>
    <row r="46" ht="22" customHeight="1">
      <c r="A46" s="22" t="n"/>
      <c r="B46" s="29" t="n"/>
      <c r="C46" s="23" t="n"/>
    </row>
    <row r="47" ht="22" customHeight="1">
      <c r="A47" s="22" t="n"/>
      <c r="B47" s="29" t="n"/>
      <c r="C47" s="23" t="n"/>
    </row>
    <row r="48" ht="22" customHeight="1">
      <c r="A48" s="22" t="n"/>
      <c r="B48" s="29" t="n"/>
      <c r="C48" s="23" t="n"/>
    </row>
    <row r="49" ht="22" customHeight="1">
      <c r="A49" s="22" t="n"/>
      <c r="B49" s="29" t="n"/>
      <c r="C49" s="23" t="n"/>
    </row>
    <row r="50" ht="22" customHeight="1">
      <c r="A50" s="22" t="n"/>
      <c r="B50" s="29" t="n"/>
      <c r="C50" s="23" t="n"/>
    </row>
    <row r="51" ht="22" customHeight="1">
      <c r="A51" s="22" t="n"/>
      <c r="B51" s="29" t="n"/>
      <c r="C51" s="23" t="n"/>
    </row>
    <row r="52" ht="22" customHeight="1">
      <c r="A52" s="22" t="n"/>
      <c r="B52" s="29" t="n"/>
      <c r="C52" s="23" t="n"/>
    </row>
    <row r="53" ht="22" customHeight="1">
      <c r="A53" s="22" t="n"/>
      <c r="B53" s="29" t="n"/>
      <c r="C53" s="23" t="n"/>
    </row>
    <row r="54" ht="22" customHeight="1">
      <c r="A54" s="22" t="n"/>
      <c r="B54" s="29" t="n"/>
      <c r="C54" s="23" t="n"/>
    </row>
    <row r="55" ht="22" customHeight="1">
      <c r="A55" s="22" t="n"/>
      <c r="B55" s="29" t="n"/>
      <c r="C55" s="23" t="n"/>
    </row>
    <row r="56" ht="22" customHeight="1">
      <c r="A56" s="22" t="n"/>
      <c r="B56" s="29" t="n"/>
      <c r="C56" s="23" t="n"/>
    </row>
    <row r="57" ht="22" customHeight="1">
      <c r="A57" s="22" t="n"/>
      <c r="B57" s="29" t="n"/>
      <c r="C57" s="23" t="n"/>
    </row>
    <row r="58" ht="22" customHeight="1">
      <c r="A58" s="22" t="n"/>
      <c r="B58" s="29" t="n"/>
      <c r="C58" s="23" t="n"/>
    </row>
    <row r="59" ht="22" customHeight="1">
      <c r="A59" s="22" t="n"/>
      <c r="B59" s="29" t="n"/>
      <c r="C59" s="23" t="n"/>
    </row>
    <row r="60" ht="22" customHeight="1">
      <c r="A60" s="22" t="n"/>
      <c r="B60" s="29" t="n"/>
      <c r="C60" s="23" t="n"/>
    </row>
    <row r="61" ht="22" customHeight="1">
      <c r="A61" s="22" t="n"/>
      <c r="B61" s="29" t="n"/>
      <c r="C61" s="23" t="n"/>
    </row>
    <row r="62" ht="22" customHeight="1">
      <c r="A62" s="22" t="n"/>
      <c r="B62" s="29" t="n"/>
      <c r="C62" s="23" t="n"/>
    </row>
    <row r="63" ht="22" customHeight="1">
      <c r="A63" s="22" t="n"/>
      <c r="B63" s="29" t="n"/>
      <c r="C63" s="23" t="n"/>
    </row>
    <row r="64" ht="22" customHeight="1">
      <c r="A64" s="22" t="n"/>
      <c r="B64" s="29" t="n"/>
      <c r="C64" s="23" t="n"/>
    </row>
    <row r="65" ht="22" customHeight="1">
      <c r="A65" s="22" t="n"/>
      <c r="B65" s="29" t="n"/>
      <c r="C65" s="23" t="n"/>
    </row>
    <row r="66" ht="22" customHeight="1">
      <c r="A66" s="22" t="n"/>
      <c r="B66" s="29" t="n"/>
      <c r="C66" s="23" t="n"/>
    </row>
    <row r="67" ht="22" customHeight="1">
      <c r="A67" s="22" t="n"/>
      <c r="B67" s="29" t="n"/>
      <c r="C67" s="23" t="n"/>
    </row>
    <row r="68" ht="22" customHeight="1">
      <c r="A68" s="22" t="n"/>
      <c r="B68" s="29" t="n"/>
      <c r="C68" s="23" t="n"/>
    </row>
    <row r="69" ht="22" customHeight="1">
      <c r="A69" s="22" t="n"/>
      <c r="B69" s="29" t="n"/>
      <c r="C69" s="23" t="n"/>
    </row>
    <row r="70" ht="22" customHeight="1">
      <c r="A70" s="22" t="n"/>
      <c r="B70" s="29" t="n"/>
      <c r="C70" s="23" t="n"/>
    </row>
    <row r="71" ht="22" customHeight="1">
      <c r="A71" s="22" t="n"/>
      <c r="B71" s="29" t="n"/>
      <c r="C71" s="23" t="n"/>
    </row>
    <row r="72" ht="22" customHeight="1">
      <c r="A72" s="22" t="n"/>
      <c r="B72" s="29" t="n"/>
      <c r="C72" s="23" t="n"/>
    </row>
    <row r="73" ht="22" customHeight="1">
      <c r="A73" s="22" t="n"/>
      <c r="B73" s="29" t="n"/>
      <c r="C73" s="23" t="n"/>
    </row>
    <row r="74" ht="22" customHeight="1">
      <c r="A74" s="22" t="n"/>
      <c r="B74" s="29" t="n"/>
      <c r="C74" s="23" t="n"/>
    </row>
    <row r="75" ht="22" customHeight="1">
      <c r="A75" s="22" t="n"/>
      <c r="B75" s="29" t="n"/>
      <c r="C75" s="23" t="n"/>
    </row>
    <row r="76" ht="22" customHeight="1">
      <c r="A76" s="22" t="n"/>
      <c r="B76" s="29" t="n"/>
      <c r="C76" s="23" t="n"/>
    </row>
    <row r="77" ht="22" customHeight="1">
      <c r="A77" s="22" t="n"/>
      <c r="B77" s="29" t="n"/>
      <c r="C77" s="23" t="n"/>
    </row>
    <row r="78" ht="22" customHeight="1">
      <c r="A78" s="22" t="n"/>
      <c r="B78" s="29" t="n"/>
      <c r="C78" s="23" t="n"/>
    </row>
    <row r="79" ht="22" customHeight="1">
      <c r="A79" s="22" t="n"/>
      <c r="B79" s="29" t="n"/>
      <c r="C79" s="23" t="n"/>
    </row>
    <row r="80" ht="22" customHeight="1">
      <c r="A80" s="22" t="n"/>
      <c r="B80" s="29" t="n"/>
      <c r="C80" s="23" t="n"/>
    </row>
    <row r="81" ht="22" customHeight="1">
      <c r="A81" s="22" t="n"/>
      <c r="B81" s="29" t="n"/>
      <c r="C81" s="23" t="n"/>
    </row>
    <row r="82" ht="22" customHeight="1">
      <c r="A82" s="22" t="n"/>
      <c r="B82" s="29" t="n"/>
      <c r="C82" s="23" t="n"/>
    </row>
    <row r="83" ht="22" customHeight="1">
      <c r="A83" s="22" t="n"/>
      <c r="B83" s="29" t="n"/>
      <c r="C83" s="23" t="n"/>
    </row>
    <row r="84" ht="22" customHeight="1">
      <c r="A84" s="22" t="n"/>
      <c r="B84" s="29" t="n"/>
      <c r="C84" s="23" t="n"/>
    </row>
    <row r="85" ht="22" customHeight="1">
      <c r="A85" s="22" t="n"/>
      <c r="B85" s="29" t="n"/>
      <c r="C85" s="23" t="n"/>
    </row>
    <row r="86" ht="22" customHeight="1">
      <c r="A86" s="22" t="n"/>
      <c r="B86" s="29" t="n"/>
      <c r="C86" s="23" t="n"/>
    </row>
    <row r="87" ht="22" customHeight="1">
      <c r="A87" s="22" t="n"/>
      <c r="B87" s="29" t="n"/>
      <c r="C87" s="23" t="n"/>
    </row>
    <row r="88" ht="22" customHeight="1">
      <c r="A88" s="22" t="n"/>
      <c r="B88" s="29" t="n"/>
      <c r="C88" s="23" t="n"/>
    </row>
    <row r="89" ht="22" customHeight="1">
      <c r="A89" s="22" t="n"/>
      <c r="B89" s="29" t="n"/>
      <c r="C89" s="23" t="n"/>
    </row>
    <row r="90" ht="22" customHeight="1">
      <c r="A90" s="22" t="n"/>
      <c r="B90" s="29" t="n"/>
      <c r="C90" s="23" t="n"/>
    </row>
    <row r="91" ht="22" customHeight="1">
      <c r="A91" s="22" t="n"/>
      <c r="B91" s="29" t="n"/>
      <c r="C91" s="23" t="n"/>
    </row>
    <row r="92" ht="22" customHeight="1">
      <c r="A92" s="22" t="n"/>
      <c r="B92" s="29" t="n"/>
      <c r="C92" s="23" t="n"/>
    </row>
    <row r="93" ht="22" customHeight="1">
      <c r="A93" s="22" t="n"/>
      <c r="B93" s="29" t="n"/>
      <c r="C93" s="23" t="n"/>
    </row>
    <row r="94" ht="22" customHeight="1">
      <c r="A94" s="22" t="n"/>
      <c r="B94" s="29" t="n"/>
      <c r="C94" s="23" t="n"/>
    </row>
    <row r="95" ht="22" customHeight="1">
      <c r="A95" s="22" t="n"/>
      <c r="B95" s="29" t="n"/>
      <c r="C95" s="23" t="n"/>
    </row>
    <row r="96" ht="22" customHeight="1">
      <c r="A96" s="22" t="n"/>
      <c r="B96" s="29" t="n"/>
      <c r="C96" s="23" t="n"/>
    </row>
    <row r="97" ht="22" customHeight="1">
      <c r="A97" s="22" t="n"/>
      <c r="B97" s="29" t="n"/>
      <c r="C97" s="23" t="n"/>
    </row>
    <row r="98" ht="22" customHeight="1">
      <c r="A98" s="22" t="n"/>
      <c r="B98" s="29" t="n"/>
      <c r="C98" s="23" t="n"/>
    </row>
    <row r="99" ht="22" customHeight="1">
      <c r="A99" s="22" t="n"/>
      <c r="B99" s="29" t="n"/>
      <c r="C99" s="23" t="n"/>
    </row>
    <row r="100" ht="22" customHeight="1">
      <c r="A100" s="22" t="n"/>
      <c r="B100" s="29" t="n"/>
      <c r="C100" s="23" t="n"/>
    </row>
    <row r="101" ht="22" customHeight="1">
      <c r="A101" s="22" t="n"/>
      <c r="B101" s="29" t="n"/>
      <c r="C101" s="23" t="n"/>
    </row>
    <row r="102" ht="22" customHeight="1">
      <c r="A102" s="22" t="n"/>
      <c r="B102" s="29" t="n"/>
      <c r="C102" s="23" t="n"/>
    </row>
    <row r="103" ht="22" customHeight="1">
      <c r="A103" s="22" t="n"/>
      <c r="B103" s="29" t="n"/>
      <c r="C103" s="23" t="n"/>
    </row>
    <row r="104" ht="22" customHeight="1">
      <c r="A104" s="22" t="n"/>
      <c r="B104" s="29" t="n"/>
      <c r="C104" s="23" t="n"/>
    </row>
    <row r="105" ht="22" customHeight="1">
      <c r="A105" s="22" t="n"/>
      <c r="B105" s="29" t="n"/>
      <c r="C105" s="23" t="n"/>
    </row>
    <row r="106" ht="22" customHeight="1">
      <c r="A106" s="22" t="n"/>
      <c r="B106" s="29" t="n"/>
      <c r="C106" s="23" t="n"/>
    </row>
    <row r="107" ht="22" customHeight="1">
      <c r="A107" s="22" t="n"/>
      <c r="B107" s="29" t="n"/>
      <c r="C107" s="23" t="n"/>
    </row>
    <row r="108" ht="22" customHeight="1">
      <c r="A108" s="22" t="n"/>
      <c r="B108" s="29" t="n"/>
      <c r="C108" s="23" t="n"/>
    </row>
  </sheetData>
  <autoFilter ref="A8:C108"/>
  <mergeCells count="1">
    <mergeCell ref="A1:C1"/>
  </mergeCells>
  <conditionalFormatting sqref="A9:A108">
    <cfRule type="expression" priority="1" dxfId="0">
      <formula>AND($A9&lt;&gt;"",COUNTIF($A$9:$A$108,$A9)&gt;1)</formula>
    </cfRule>
  </conditionalFormatting>
  <dataValidations count="5">
    <dataValidation sqref="B2" showDropDown="0" showInputMessage="1" showErrorMessage="1" allowBlank="0" errorTitle="Check planning date" error="Enter a planning date within the editable accepted date range." promptTitle="Planning date" prompt="Enter the date to use for summary counts and review prompts." type="custom">
      <formula1>=AND(ISNUMBER(B2),B2&gt;=$B$3,B2&lt;=$B$4)</formula1>
    </dataValidation>
    <dataValidation sqref="B3:B4" showDropDown="0" showInputMessage="0" showErrorMessage="1" allowBlank="0" errorTitle="Check date limits" error="Enter dates with the earliest date on or before the latest date." type="custom">
      <formula1>=AND(ISNUMBER(B3),ISNUMBER($B$3),ISNUMBER($B$4),$B$3&lt;=$B$4)</formula1>
    </dataValidation>
    <dataValidation sqref="B5:B6" showDropDown="0" showInputMessage="0" showErrorMessage="1" allowBlank="0" errorTitle="Check capacity limits" error="Enter nonnegative limits with the minimum at or below the maximum." type="custom">
      <formula1>=AND(ISNUMBER(B5),$B$5&gt;=0,$B$5&lt;=$B$6)</formula1>
    </dataValidation>
    <dataValidation sqref="A9:A108" showDropDown="0" showInputMessage="0" showErrorMessage="1" allowBlank="0" errorTitle="Duplicate program" error="Use each program name only once in this list." type="custom">
      <formula1>=OR(A9="",COUNTIF($A$9:$A$108,A9)=1)</formula1>
    </dataValidation>
    <dataValidation sqref="B9:B108" showDropDown="0" showInputMessage="1" showErrorMessage="1" allowBlank="0" errorTitle="Check listed capacity" error="Enter a whole-number capacity within the editable limits above." promptTitle="Listed capacity" prompt="Enter a local planning capacity, not a guaranteed enrollment limit." type="whole" operator="between">
      <formula1>=$B$5</formula1>
      <formula2>=$B$6</formula2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Childcare Center Example</dc:creator>
  <dc:title xmlns:dc="http://purl.org/dc/elements/1.1/">Child Enrollment Tracker</dc:title>
  <dc:subject xmlns:dc="http://purl.org/dc/elements/1.1/">Operational enrollment roster</dc:subject>
  <dcterms:created xmlns:dcterms="http://purl.org/dc/terms/" xmlns:xsi="http://www.w3.org/2001/XMLSchema-instance" xsi:type="dcterms:W3CDTF">2026-09-09T15:30:14Z</dcterms:created>
  <dcterms:modified xmlns:dcterms="http://purl.org/dc/terms/" xmlns:xsi="http://www.w3.org/2001/XMLSchema-instance" xsi:type="dcterms:W3CDTF">2026-09-09T15:30:15+00:00Z</dcterms:modified>
</cp:coreProperties>
</file>