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ummary" sheetId="1" state="visible" r:id="rId1"/>
    <sheet xmlns:r="http://schemas.openxmlformats.org/officeDocument/2006/relationships" name="Rotation Plan" sheetId="2" state="visible" r:id="rId2"/>
    <sheet xmlns:r="http://schemas.openxmlformats.org/officeDocument/2006/relationships" name="Groups" sheetId="3" state="visible" r:id="rId3"/>
    <sheet xmlns:r="http://schemas.openxmlformats.org/officeDocument/2006/relationships" name="Assumptions" sheetId="4" state="visible" r:id="rId4"/>
  </sheets>
  <definedNames>
    <definedName name="_xlnm._FilterDatabase" localSheetId="1" hidden="1">'Rotation Plan'!$A$4:$O$104</definedName>
    <definedName name="_xlnm._FilterDatabase" localSheetId="2" hidden="1">'Groups'!$A$4:$G$104</definedName>
    <definedName name="_xlnm._FilterDatabase" localSheetId="3" hidden="1">'Assumptions'!$A$8:$B$108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1">
    <numFmt numFmtId="164" formatCode="mm/dd/yyyy"/>
  </numFmts>
  <fonts count="6">
    <font>
      <name val="Calibri"/>
      <family val="2"/>
      <color theme="1"/>
      <sz val="11"/>
      <scheme val="minor"/>
    </font>
    <font>
      <name val="Calibri"/>
      <b val="1"/>
      <color rgb="00FFFFFF"/>
      <sz val="16"/>
    </font>
    <font>
      <name val="Calibri"/>
      <i val="1"/>
      <color rgb="0052666D"/>
      <sz val="9"/>
    </font>
    <font>
      <name val="Calibri"/>
      <color rgb="00253B42"/>
      <sz val="10"/>
    </font>
    <font>
      <name val="Calibri"/>
      <b val="1"/>
      <color rgb="00253B42"/>
      <sz val="10"/>
    </font>
    <font>
      <name val="Calibri"/>
      <b val="1"/>
      <color rgb="00FFFFFF"/>
      <sz val="11"/>
    </font>
  </fonts>
  <fills count="7">
    <fill>
      <patternFill/>
    </fill>
    <fill>
      <patternFill patternType="gray125"/>
    </fill>
    <fill>
      <patternFill patternType="solid">
        <fgColor rgb="00183B4E"/>
      </patternFill>
    </fill>
    <fill>
      <patternFill patternType="solid">
        <fgColor rgb="00F5F8F6"/>
      </patternFill>
    </fill>
    <fill>
      <patternFill patternType="solid">
        <fgColor rgb="00FFF1C9"/>
      </patternFill>
    </fill>
    <fill>
      <patternFill patternType="solid">
        <fgColor rgb="00D56A4A"/>
      </patternFill>
    </fill>
    <fill>
      <patternFill patternType="solid">
        <fgColor rgb="00FFFFFF"/>
      </patternFill>
    </fill>
  </fills>
  <borders count="6">
    <border>
      <left/>
      <right/>
      <top/>
      <bottom/>
      <diagonal/>
    </border>
    <border>
      <left style="thin">
        <color rgb="00C9D7D2"/>
      </left>
      <right style="thin">
        <color rgb="00C9D7D2"/>
      </right>
      <top style="thin">
        <color rgb="00C9D7D2"/>
      </top>
      <bottom style="thin">
        <color rgb="00C9D7D2"/>
      </bottom>
    </border>
    <border>
      <left/>
      <right/>
      <top style="thin">
        <color rgb="00C9D7D2"/>
      </top>
      <bottom/>
      <diagonal/>
    </border>
    <border>
      <left/>
      <right style="thin">
        <color rgb="00C9D7D2"/>
      </right>
      <top style="thin">
        <color rgb="00C9D7D2"/>
      </top>
      <bottom/>
      <diagonal/>
    </border>
    <border>
      <left/>
      <right/>
      <top style="thin">
        <color rgb="00C9D7D2"/>
      </top>
      <bottom style="thin">
        <color rgb="00C9D7D2"/>
      </bottom>
      <diagonal/>
    </border>
    <border>
      <left/>
      <right style="thin">
        <color rgb="00C9D7D2"/>
      </right>
      <top style="thin">
        <color rgb="00C9D7D2"/>
      </top>
      <bottom style="thin">
        <color rgb="00C9D7D2"/>
      </bottom>
      <diagonal/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2" borderId="1" applyAlignment="1" pivotButton="0" quotePrefix="0" xfId="0">
      <alignment horizontal="left" vertical="center"/>
    </xf>
    <xf numFmtId="0" fontId="0" fillId="2" borderId="1" pivotButton="0" quotePrefix="0" xfId="0"/>
    <xf numFmtId="0" fontId="2" fillId="0" borderId="0" applyAlignment="1" pivotButton="0" quotePrefix="0" xfId="0">
      <alignment horizontal="left" vertical="center" wrapText="1"/>
    </xf>
    <xf numFmtId="0" fontId="5" fillId="5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/>
    </xf>
    <xf numFmtId="164" fontId="3" fillId="6" borderId="1" applyAlignment="1" pivotButton="0" quotePrefix="0" xfId="0">
      <alignment horizontal="center" vertical="center"/>
    </xf>
    <xf numFmtId="0" fontId="4" fillId="3" borderId="1" applyAlignment="1" pivotButton="0" quotePrefix="0" xfId="0">
      <alignment horizontal="left" vertical="center"/>
    </xf>
    <xf numFmtId="1" fontId="3" fillId="3" borderId="1" applyAlignment="1" pivotButton="0" quotePrefix="0" xfId="0">
      <alignment horizontal="center" vertical="center"/>
    </xf>
    <xf numFmtId="1" fontId="3" fillId="6" borderId="1" applyAlignment="1" pivotButton="0" quotePrefix="0" xfId="0">
      <alignment horizontal="center" vertical="center"/>
    </xf>
    <xf numFmtId="0" fontId="5" fillId="2" borderId="1" applyAlignment="1" pivotButton="0" quotePrefix="0" xfId="0">
      <alignment horizontal="center" vertical="center" wrapText="1"/>
    </xf>
    <xf numFmtId="0" fontId="3" fillId="6" borderId="1" applyAlignment="1" pivotButton="0" quotePrefix="0" xfId="0">
      <alignment horizontal="left" vertical="center"/>
    </xf>
    <xf numFmtId="0" fontId="3" fillId="3" borderId="1" applyAlignment="1" pivotButton="0" quotePrefix="0" xfId="0">
      <alignment horizontal="left" vertical="center"/>
    </xf>
    <xf numFmtId="0" fontId="3" fillId="4" borderId="1" applyAlignment="1" pivotButton="0" quotePrefix="0" xfId="0">
      <alignment horizontal="center" vertical="center"/>
    </xf>
    <xf numFmtId="164" fontId="3" fillId="4" borderId="1" applyAlignment="1" pivotButton="0" quotePrefix="0" xfId="0">
      <alignment horizontal="center" vertical="center"/>
    </xf>
    <xf numFmtId="0" fontId="3" fillId="4" borderId="1" applyAlignment="1" pivotButton="0" quotePrefix="0" xfId="0">
      <alignment horizontal="left" vertical="center"/>
    </xf>
    <xf numFmtId="1" fontId="3" fillId="4" borderId="1" applyAlignment="1" pivotButton="0" quotePrefix="0" xfId="0">
      <alignment horizontal="center" vertical="center"/>
    </xf>
    <xf numFmtId="0" fontId="3" fillId="3" borderId="1" applyAlignment="1" pivotButton="0" quotePrefix="0" xfId="0">
      <alignment horizontal="center" vertical="center"/>
    </xf>
    <xf numFmtId="0" fontId="3" fillId="4" borderId="1" applyAlignment="1" pivotButton="0" quotePrefix="0" xfId="0">
      <alignment horizontal="left" vertical="center" wrapText="1"/>
    </xf>
    <xf numFmtId="0" fontId="3" fillId="6" borderId="1" applyAlignment="1" pivotButton="0" quotePrefix="0" xfId="0">
      <alignment horizontal="center" vertical="center"/>
    </xf>
    <xf numFmtId="0" fontId="0" fillId="0" borderId="4" pivotButton="0" quotePrefix="0" xfId="0"/>
    <xf numFmtId="0" fontId="0" fillId="0" borderId="5" pivotButton="0" quotePrefix="0" xfId="0"/>
    <xf numFmtId="164" fontId="3" fillId="6" borderId="1" applyAlignment="1" pivotButton="0" quotePrefix="0" xfId="0">
      <alignment horizontal="center" vertical="center"/>
    </xf>
    <xf numFmtId="164" fontId="3" fillId="4" borderId="1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ont>
        <name val="Calibri"/>
        <b val="1"/>
        <color rgb="00FFFFFF"/>
        <sz val="10"/>
      </font>
      <fill>
        <patternFill patternType="solid">
          <fgColor rgb="00B84A3A"/>
        </patternFill>
      </fill>
    </dxf>
    <dxf>
      <font>
        <name val="Calibri"/>
        <b val="1"/>
        <color rgb="00FFFFFF"/>
        <sz val="10"/>
      </font>
      <fill>
        <patternFill patternType="solid">
          <fgColor rgb="002F7A68"/>
        </patternFill>
      </fill>
    </dxf>
    <dxf>
      <font>
        <name val="Calibri"/>
        <b val="1"/>
        <color rgb="00FFFFFF"/>
        <sz val="10"/>
      </font>
      <fill>
        <patternFill patternType="solid">
          <fgColor rgb="00D56A4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83B4E"/>
    <outlinePr summaryBelow="1" summaryRight="1"/>
    <pageSetUpPr fitToPage="1"/>
  </sheetPr>
  <dimension ref="A1:E25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8" customWidth="1" min="1" max="1"/>
    <col width="18" customWidth="1" min="2" max="2"/>
    <col width="19" customWidth="1" min="3" max="3"/>
    <col width="17" customWidth="1" min="4" max="4"/>
    <col width="17" customWidth="1" min="5" max="5"/>
  </cols>
  <sheetData>
    <row r="1" ht="28" customHeight="1">
      <c r="A1" s="1" t="inlineStr">
        <is>
          <t>Learning Center Rotation Summary</t>
        </is>
      </c>
      <c r="B1" s="20" t="n"/>
      <c r="C1" s="20" t="n"/>
      <c r="D1" s="20" t="n"/>
      <c r="E1" s="21" t="n"/>
    </row>
    <row r="2" ht="30" customHeight="1">
      <c r="A2" s="3" t="inlineStr">
        <is>
          <t>Indicators use the editable planning date on Assumptions. Review flags are prompts for staff review.</t>
        </is>
      </c>
    </row>
    <row r="3" ht="31" customHeight="1">
      <c r="A3" s="4" t="inlineStr">
        <is>
          <t>Planning Indicator</t>
        </is>
      </c>
      <c r="B3" s="4" t="inlineStr">
        <is>
          <t>Value</t>
        </is>
      </c>
    </row>
    <row r="4">
      <c r="A4" s="5" t="inlineStr">
        <is>
          <t>Planning Date</t>
        </is>
      </c>
      <c r="B4" s="22">
        <f>Assumptions!$B$3</f>
        <v/>
      </c>
    </row>
    <row r="5">
      <c r="A5" s="7" t="inlineStr">
        <is>
          <t>Scheduled Rows</t>
        </is>
      </c>
      <c r="B5" s="8">
        <f>COUNTIFS('Rotation Plan'!$B$5:$B$104,$B$4,'Rotation Plan'!$A$5:$A$104,"&lt;&gt;",'Rotation Plan'!$N$5:$N$104,"&lt;&gt;Canceled",'Rotation Plan'!$N$5:$N$104,"&lt;&gt;")</f>
        <v/>
      </c>
    </row>
    <row r="6">
      <c r="A6" s="5" t="inlineStr">
        <is>
          <t>Planned Children</t>
        </is>
      </c>
      <c r="B6" s="9">
        <f>IFERROR(SUMIFS('Rotation Plan'!$H$5:$H$104,'Rotation Plan'!$B$5:$B$104,$B$4,'Rotation Plan'!$N$5:$N$104,"&lt;&gt;Canceled",'Rotation Plan'!$N$5:$N$104,"&lt;&gt;"),0)</f>
        <v/>
      </c>
    </row>
    <row r="7">
      <c r="A7" s="7" t="inlineStr">
        <is>
          <t>Capacity Review Flags</t>
        </is>
      </c>
      <c r="B7" s="8">
        <f>COUNTIFS('Rotation Plan'!$B$5:$B$104,$B$4,'Rotation Plan'!$K$5:$K$104,"Review:*",'Rotation Plan'!$N$5:$N$104,"&lt;&gt;Canceled")</f>
        <v/>
      </c>
    </row>
    <row r="8">
      <c r="A8" s="5" t="inlineStr">
        <is>
          <t>Group Overlap Flags</t>
        </is>
      </c>
      <c r="B8" s="9">
        <f>COUNTIFS('Rotation Plan'!$B$5:$B$104,$B$4,'Rotation Plan'!$L$5:$L$104,"Review:*",'Rotation Plan'!$N$5:$N$104,"&lt;&gt;Canceled")</f>
        <v/>
      </c>
    </row>
    <row r="9">
      <c r="A9" s="7" t="inlineStr">
        <is>
          <t>Staff Overlap Flags</t>
        </is>
      </c>
      <c r="B9" s="8">
        <f>COUNTIFS('Rotation Plan'!$B$5:$B$104,$B$4,'Rotation Plan'!$M$5:$M$104,"Review:*",'Rotation Plan'!$N$5:$N$104,"&lt;&gt;Canceled")</f>
        <v/>
      </c>
    </row>
    <row r="10">
      <c r="A10" s="5" t="inlineStr">
        <is>
          <t>Missing Status Rows</t>
        </is>
      </c>
      <c r="B10" s="9">
        <f>COUNTIFS('Rotation Plan'!$B$5:$B$104,$B$4,'Rotation Plan'!$A$5:$A$104,"&lt;&gt;",'Rotation Plan'!$N$5:$N$104,"")</f>
        <v/>
      </c>
    </row>
    <row r="11"/>
    <row r="12"/>
    <row r="13" ht="31" customHeight="1">
      <c r="A13" s="10" t="inlineStr">
        <is>
          <t>Time Block</t>
        </is>
      </c>
      <c r="B13" s="10" t="inlineStr">
        <is>
          <t>Assignments</t>
        </is>
      </c>
      <c r="C13" s="10" t="inlineStr">
        <is>
          <t>Planned Children</t>
        </is>
      </c>
      <c r="D13" s="10" t="inlineStr">
        <is>
          <t>Capacity Flags</t>
        </is>
      </c>
      <c r="E13" s="10" t="inlineStr">
        <is>
          <t>Conflict Flags</t>
        </is>
      </c>
    </row>
    <row r="14">
      <c r="A14" s="11">
        <f>IF(Assumptions!$D$9="","",Assumptions!$D$9)</f>
        <v/>
      </c>
      <c r="B14" s="9">
        <f>IF($A14="","",COUNTIFS('Rotation Plan'!$B$5:$B$104,$B$4,'Rotation Plan'!$C$5:$C$104,$A14,'Rotation Plan'!$A$5:$A$104,"&lt;&gt;",'Rotation Plan'!$N$5:$N$104,"&lt;&gt;Canceled",'Rotation Plan'!$N$5:$N$104,"&lt;&gt;"))</f>
        <v/>
      </c>
      <c r="C14" s="9">
        <f>IF($A14="","",IFERROR(SUMIFS('Rotation Plan'!$H$5:$H$104,'Rotation Plan'!$B$5:$B$104,$B$4,'Rotation Plan'!$C$5:$C$104,$A14,'Rotation Plan'!$N$5:$N$104,"&lt;&gt;Canceled",'Rotation Plan'!$N$5:$N$104,"&lt;&gt;"),0))</f>
        <v/>
      </c>
      <c r="D14" s="9">
        <f>IF($A14="","",COUNTIFS('Rotation Plan'!$B$5:$B$104,$B$4,'Rotation Plan'!$C$5:$C$104,$A14,'Rotation Plan'!$K$5:$K$104,"Review:*",'Rotation Plan'!$N$5:$N$104,"&lt;&gt;Canceled"))</f>
        <v/>
      </c>
      <c r="E14" s="9">
        <f>IF($A14="","",COUNTIFS('Rotation Plan'!$B$5:$B$104,$B$4,'Rotation Plan'!$C$5:$C$104,$A14,'Rotation Plan'!$L$5:$L$104,"Review:*",'Rotation Plan'!$N$5:$N$104,"&lt;&gt;Canceled")+COUNTIFS('Rotation Plan'!$B$5:$B$104,$B$4,'Rotation Plan'!$C$5:$C$104,$A14,'Rotation Plan'!$M$5:$M$104,"Review:*",'Rotation Plan'!$N$5:$N$104,"&lt;&gt;Canceled"))</f>
        <v/>
      </c>
    </row>
    <row r="15">
      <c r="A15" s="12">
        <f>IF(Assumptions!$D$10="","",Assumptions!$D$10)</f>
        <v/>
      </c>
      <c r="B15" s="8">
        <f>IF($A15="","",COUNTIFS('Rotation Plan'!$B$5:$B$104,$B$4,'Rotation Plan'!$C$5:$C$104,$A15,'Rotation Plan'!$A$5:$A$104,"&lt;&gt;",'Rotation Plan'!$N$5:$N$104,"&lt;&gt;Canceled",'Rotation Plan'!$N$5:$N$104,"&lt;&gt;"))</f>
        <v/>
      </c>
      <c r="C15" s="8">
        <f>IF($A15="","",IFERROR(SUMIFS('Rotation Plan'!$H$5:$H$104,'Rotation Plan'!$B$5:$B$104,$B$4,'Rotation Plan'!$C$5:$C$104,$A15,'Rotation Plan'!$N$5:$N$104,"&lt;&gt;Canceled",'Rotation Plan'!$N$5:$N$104,"&lt;&gt;"),0))</f>
        <v/>
      </c>
      <c r="D15" s="8">
        <f>IF($A15="","",COUNTIFS('Rotation Plan'!$B$5:$B$104,$B$4,'Rotation Plan'!$C$5:$C$104,$A15,'Rotation Plan'!$K$5:$K$104,"Review:*",'Rotation Plan'!$N$5:$N$104,"&lt;&gt;Canceled"))</f>
        <v/>
      </c>
      <c r="E15" s="8">
        <f>IF($A15="","",COUNTIFS('Rotation Plan'!$B$5:$B$104,$B$4,'Rotation Plan'!$C$5:$C$104,$A15,'Rotation Plan'!$L$5:$L$104,"Review:*",'Rotation Plan'!$N$5:$N$104,"&lt;&gt;Canceled")+COUNTIFS('Rotation Plan'!$B$5:$B$104,$B$4,'Rotation Plan'!$C$5:$C$104,$A15,'Rotation Plan'!$M$5:$M$104,"Review:*",'Rotation Plan'!$N$5:$N$104,"&lt;&gt;Canceled"))</f>
        <v/>
      </c>
    </row>
    <row r="16">
      <c r="A16" s="11">
        <f>IF(Assumptions!$D$11="","",Assumptions!$D$11)</f>
        <v/>
      </c>
      <c r="B16" s="9">
        <f>IF($A16="","",COUNTIFS('Rotation Plan'!$B$5:$B$104,$B$4,'Rotation Plan'!$C$5:$C$104,$A16,'Rotation Plan'!$A$5:$A$104,"&lt;&gt;",'Rotation Plan'!$N$5:$N$104,"&lt;&gt;Canceled",'Rotation Plan'!$N$5:$N$104,"&lt;&gt;"))</f>
        <v/>
      </c>
      <c r="C16" s="9">
        <f>IF($A16="","",IFERROR(SUMIFS('Rotation Plan'!$H$5:$H$104,'Rotation Plan'!$B$5:$B$104,$B$4,'Rotation Plan'!$C$5:$C$104,$A16,'Rotation Plan'!$N$5:$N$104,"&lt;&gt;Canceled",'Rotation Plan'!$N$5:$N$104,"&lt;&gt;"),0))</f>
        <v/>
      </c>
      <c r="D16" s="9">
        <f>IF($A16="","",COUNTIFS('Rotation Plan'!$B$5:$B$104,$B$4,'Rotation Plan'!$C$5:$C$104,$A16,'Rotation Plan'!$K$5:$K$104,"Review:*",'Rotation Plan'!$N$5:$N$104,"&lt;&gt;Canceled"))</f>
        <v/>
      </c>
      <c r="E16" s="9">
        <f>IF($A16="","",COUNTIFS('Rotation Plan'!$B$5:$B$104,$B$4,'Rotation Plan'!$C$5:$C$104,$A16,'Rotation Plan'!$L$5:$L$104,"Review:*",'Rotation Plan'!$N$5:$N$104,"&lt;&gt;Canceled")+COUNTIFS('Rotation Plan'!$B$5:$B$104,$B$4,'Rotation Plan'!$C$5:$C$104,$A16,'Rotation Plan'!$M$5:$M$104,"Review:*",'Rotation Plan'!$N$5:$N$104,"&lt;&gt;Canceled"))</f>
        <v/>
      </c>
    </row>
    <row r="17">
      <c r="A17" s="12">
        <f>IF(Assumptions!$D$12="","",Assumptions!$D$12)</f>
        <v/>
      </c>
      <c r="B17" s="8">
        <f>IF($A17="","",COUNTIFS('Rotation Plan'!$B$5:$B$104,$B$4,'Rotation Plan'!$C$5:$C$104,$A17,'Rotation Plan'!$A$5:$A$104,"&lt;&gt;",'Rotation Plan'!$N$5:$N$104,"&lt;&gt;Canceled",'Rotation Plan'!$N$5:$N$104,"&lt;&gt;"))</f>
        <v/>
      </c>
      <c r="C17" s="8">
        <f>IF($A17="","",IFERROR(SUMIFS('Rotation Plan'!$H$5:$H$104,'Rotation Plan'!$B$5:$B$104,$B$4,'Rotation Plan'!$C$5:$C$104,$A17,'Rotation Plan'!$N$5:$N$104,"&lt;&gt;Canceled",'Rotation Plan'!$N$5:$N$104,"&lt;&gt;"),0))</f>
        <v/>
      </c>
      <c r="D17" s="8">
        <f>IF($A17="","",COUNTIFS('Rotation Plan'!$B$5:$B$104,$B$4,'Rotation Plan'!$C$5:$C$104,$A17,'Rotation Plan'!$K$5:$K$104,"Review:*",'Rotation Plan'!$N$5:$N$104,"&lt;&gt;Canceled"))</f>
        <v/>
      </c>
      <c r="E17" s="8">
        <f>IF($A17="","",COUNTIFS('Rotation Plan'!$B$5:$B$104,$B$4,'Rotation Plan'!$C$5:$C$104,$A17,'Rotation Plan'!$L$5:$L$104,"Review:*",'Rotation Plan'!$N$5:$N$104,"&lt;&gt;Canceled")+COUNTIFS('Rotation Plan'!$B$5:$B$104,$B$4,'Rotation Plan'!$C$5:$C$104,$A17,'Rotation Plan'!$M$5:$M$104,"Review:*",'Rotation Plan'!$N$5:$N$104,"&lt;&gt;Canceled"))</f>
        <v/>
      </c>
    </row>
    <row r="18">
      <c r="A18" s="11">
        <f>IF(Assumptions!$D$13="","",Assumptions!$D$13)</f>
        <v/>
      </c>
      <c r="B18" s="9">
        <f>IF($A18="","",COUNTIFS('Rotation Plan'!$B$5:$B$104,$B$4,'Rotation Plan'!$C$5:$C$104,$A18,'Rotation Plan'!$A$5:$A$104,"&lt;&gt;",'Rotation Plan'!$N$5:$N$104,"&lt;&gt;Canceled",'Rotation Plan'!$N$5:$N$104,"&lt;&gt;"))</f>
        <v/>
      </c>
      <c r="C18" s="9">
        <f>IF($A18="","",IFERROR(SUMIFS('Rotation Plan'!$H$5:$H$104,'Rotation Plan'!$B$5:$B$104,$B$4,'Rotation Plan'!$C$5:$C$104,$A18,'Rotation Plan'!$N$5:$N$104,"&lt;&gt;Canceled",'Rotation Plan'!$N$5:$N$104,"&lt;&gt;"),0))</f>
        <v/>
      </c>
      <c r="D18" s="9">
        <f>IF($A18="","",COUNTIFS('Rotation Plan'!$B$5:$B$104,$B$4,'Rotation Plan'!$C$5:$C$104,$A18,'Rotation Plan'!$K$5:$K$104,"Review:*",'Rotation Plan'!$N$5:$N$104,"&lt;&gt;Canceled"))</f>
        <v/>
      </c>
      <c r="E18" s="9">
        <f>IF($A18="","",COUNTIFS('Rotation Plan'!$B$5:$B$104,$B$4,'Rotation Plan'!$C$5:$C$104,$A18,'Rotation Plan'!$L$5:$L$104,"Review:*",'Rotation Plan'!$N$5:$N$104,"&lt;&gt;Canceled")+COUNTIFS('Rotation Plan'!$B$5:$B$104,$B$4,'Rotation Plan'!$C$5:$C$104,$A18,'Rotation Plan'!$M$5:$M$104,"Review:*",'Rotation Plan'!$N$5:$N$104,"&lt;&gt;Canceled"))</f>
        <v/>
      </c>
    </row>
    <row r="19">
      <c r="A19" s="12">
        <f>IF(Assumptions!$D$14="","",Assumptions!$D$14)</f>
        <v/>
      </c>
      <c r="B19" s="8">
        <f>IF($A19="","",COUNTIFS('Rotation Plan'!$B$5:$B$104,$B$4,'Rotation Plan'!$C$5:$C$104,$A19,'Rotation Plan'!$A$5:$A$104,"&lt;&gt;",'Rotation Plan'!$N$5:$N$104,"&lt;&gt;Canceled",'Rotation Plan'!$N$5:$N$104,"&lt;&gt;"))</f>
        <v/>
      </c>
      <c r="C19" s="8">
        <f>IF($A19="","",IFERROR(SUMIFS('Rotation Plan'!$H$5:$H$104,'Rotation Plan'!$B$5:$B$104,$B$4,'Rotation Plan'!$C$5:$C$104,$A19,'Rotation Plan'!$N$5:$N$104,"&lt;&gt;Canceled",'Rotation Plan'!$N$5:$N$104,"&lt;&gt;"),0))</f>
        <v/>
      </c>
      <c r="D19" s="8">
        <f>IF($A19="","",COUNTIFS('Rotation Plan'!$B$5:$B$104,$B$4,'Rotation Plan'!$C$5:$C$104,$A19,'Rotation Plan'!$K$5:$K$104,"Review:*",'Rotation Plan'!$N$5:$N$104,"&lt;&gt;Canceled"))</f>
        <v/>
      </c>
      <c r="E19" s="8">
        <f>IF($A19="","",COUNTIFS('Rotation Plan'!$B$5:$B$104,$B$4,'Rotation Plan'!$C$5:$C$104,$A19,'Rotation Plan'!$L$5:$L$104,"Review:*",'Rotation Plan'!$N$5:$N$104,"&lt;&gt;Canceled")+COUNTIFS('Rotation Plan'!$B$5:$B$104,$B$4,'Rotation Plan'!$C$5:$C$104,$A19,'Rotation Plan'!$M$5:$M$104,"Review:*",'Rotation Plan'!$N$5:$N$104,"&lt;&gt;Canceled"))</f>
        <v/>
      </c>
    </row>
    <row r="20">
      <c r="A20" s="11">
        <f>IF(Assumptions!$D$15="","",Assumptions!$D$15)</f>
        <v/>
      </c>
      <c r="B20" s="9">
        <f>IF($A20="","",COUNTIFS('Rotation Plan'!$B$5:$B$104,$B$4,'Rotation Plan'!$C$5:$C$104,$A20,'Rotation Plan'!$A$5:$A$104,"&lt;&gt;",'Rotation Plan'!$N$5:$N$104,"&lt;&gt;Canceled",'Rotation Plan'!$N$5:$N$104,"&lt;&gt;"))</f>
        <v/>
      </c>
      <c r="C20" s="9">
        <f>IF($A20="","",IFERROR(SUMIFS('Rotation Plan'!$H$5:$H$104,'Rotation Plan'!$B$5:$B$104,$B$4,'Rotation Plan'!$C$5:$C$104,$A20,'Rotation Plan'!$N$5:$N$104,"&lt;&gt;Canceled",'Rotation Plan'!$N$5:$N$104,"&lt;&gt;"),0))</f>
        <v/>
      </c>
      <c r="D20" s="9">
        <f>IF($A20="","",COUNTIFS('Rotation Plan'!$B$5:$B$104,$B$4,'Rotation Plan'!$C$5:$C$104,$A20,'Rotation Plan'!$K$5:$K$104,"Review:*",'Rotation Plan'!$N$5:$N$104,"&lt;&gt;Canceled"))</f>
        <v/>
      </c>
      <c r="E20" s="9">
        <f>IF($A20="","",COUNTIFS('Rotation Plan'!$B$5:$B$104,$B$4,'Rotation Plan'!$C$5:$C$104,$A20,'Rotation Plan'!$L$5:$L$104,"Review:*",'Rotation Plan'!$N$5:$N$104,"&lt;&gt;Canceled")+COUNTIFS('Rotation Plan'!$B$5:$B$104,$B$4,'Rotation Plan'!$C$5:$C$104,$A20,'Rotation Plan'!$M$5:$M$104,"Review:*",'Rotation Plan'!$N$5:$N$104,"&lt;&gt;Canceled"))</f>
        <v/>
      </c>
    </row>
    <row r="21">
      <c r="A21" s="12">
        <f>IF(Assumptions!$D$16="","",Assumptions!$D$16)</f>
        <v/>
      </c>
      <c r="B21" s="8">
        <f>IF($A21="","",COUNTIFS('Rotation Plan'!$B$5:$B$104,$B$4,'Rotation Plan'!$C$5:$C$104,$A21,'Rotation Plan'!$A$5:$A$104,"&lt;&gt;",'Rotation Plan'!$N$5:$N$104,"&lt;&gt;Canceled",'Rotation Plan'!$N$5:$N$104,"&lt;&gt;"))</f>
        <v/>
      </c>
      <c r="C21" s="8">
        <f>IF($A21="","",IFERROR(SUMIFS('Rotation Plan'!$H$5:$H$104,'Rotation Plan'!$B$5:$B$104,$B$4,'Rotation Plan'!$C$5:$C$104,$A21,'Rotation Plan'!$N$5:$N$104,"&lt;&gt;Canceled",'Rotation Plan'!$N$5:$N$104,"&lt;&gt;"),0))</f>
        <v/>
      </c>
      <c r="D21" s="8">
        <f>IF($A21="","",COUNTIFS('Rotation Plan'!$B$5:$B$104,$B$4,'Rotation Plan'!$C$5:$C$104,$A21,'Rotation Plan'!$K$5:$K$104,"Review:*",'Rotation Plan'!$N$5:$N$104,"&lt;&gt;Canceled"))</f>
        <v/>
      </c>
      <c r="E21" s="8">
        <f>IF($A21="","",COUNTIFS('Rotation Plan'!$B$5:$B$104,$B$4,'Rotation Plan'!$C$5:$C$104,$A21,'Rotation Plan'!$L$5:$L$104,"Review:*",'Rotation Plan'!$N$5:$N$104,"&lt;&gt;Canceled")+COUNTIFS('Rotation Plan'!$B$5:$B$104,$B$4,'Rotation Plan'!$C$5:$C$104,$A21,'Rotation Plan'!$M$5:$M$104,"Review:*",'Rotation Plan'!$N$5:$N$104,"&lt;&gt;Canceled"))</f>
        <v/>
      </c>
    </row>
    <row r="22">
      <c r="A22" s="11">
        <f>IF(Assumptions!$D$17="","",Assumptions!$D$17)</f>
        <v/>
      </c>
      <c r="B22" s="9">
        <f>IF($A22="","",COUNTIFS('Rotation Plan'!$B$5:$B$104,$B$4,'Rotation Plan'!$C$5:$C$104,$A22,'Rotation Plan'!$A$5:$A$104,"&lt;&gt;",'Rotation Plan'!$N$5:$N$104,"&lt;&gt;Canceled",'Rotation Plan'!$N$5:$N$104,"&lt;&gt;"))</f>
        <v/>
      </c>
      <c r="C22" s="9">
        <f>IF($A22="","",IFERROR(SUMIFS('Rotation Plan'!$H$5:$H$104,'Rotation Plan'!$B$5:$B$104,$B$4,'Rotation Plan'!$C$5:$C$104,$A22,'Rotation Plan'!$N$5:$N$104,"&lt;&gt;Canceled",'Rotation Plan'!$N$5:$N$104,"&lt;&gt;"),0))</f>
        <v/>
      </c>
      <c r="D22" s="9">
        <f>IF($A22="","",COUNTIFS('Rotation Plan'!$B$5:$B$104,$B$4,'Rotation Plan'!$C$5:$C$104,$A22,'Rotation Plan'!$K$5:$K$104,"Review:*",'Rotation Plan'!$N$5:$N$104,"&lt;&gt;Canceled"))</f>
        <v/>
      </c>
      <c r="E22" s="9">
        <f>IF($A22="","",COUNTIFS('Rotation Plan'!$B$5:$B$104,$B$4,'Rotation Plan'!$C$5:$C$104,$A22,'Rotation Plan'!$L$5:$L$104,"Review:*",'Rotation Plan'!$N$5:$N$104,"&lt;&gt;Canceled")+COUNTIFS('Rotation Plan'!$B$5:$B$104,$B$4,'Rotation Plan'!$C$5:$C$104,$A22,'Rotation Plan'!$M$5:$M$104,"Review:*",'Rotation Plan'!$N$5:$N$104,"&lt;&gt;Canceled"))</f>
        <v/>
      </c>
    </row>
    <row r="23">
      <c r="A23" s="12">
        <f>IF(Assumptions!$D$18="","",Assumptions!$D$18)</f>
        <v/>
      </c>
      <c r="B23" s="8">
        <f>IF($A23="","",COUNTIFS('Rotation Plan'!$B$5:$B$104,$B$4,'Rotation Plan'!$C$5:$C$104,$A23,'Rotation Plan'!$A$5:$A$104,"&lt;&gt;",'Rotation Plan'!$N$5:$N$104,"&lt;&gt;Canceled",'Rotation Plan'!$N$5:$N$104,"&lt;&gt;"))</f>
        <v/>
      </c>
      <c r="C23" s="8">
        <f>IF($A23="","",IFERROR(SUMIFS('Rotation Plan'!$H$5:$H$104,'Rotation Plan'!$B$5:$B$104,$B$4,'Rotation Plan'!$C$5:$C$104,$A23,'Rotation Plan'!$N$5:$N$104,"&lt;&gt;Canceled",'Rotation Plan'!$N$5:$N$104,"&lt;&gt;"),0))</f>
        <v/>
      </c>
      <c r="D23" s="8">
        <f>IF($A23="","",COUNTIFS('Rotation Plan'!$B$5:$B$104,$B$4,'Rotation Plan'!$C$5:$C$104,$A23,'Rotation Plan'!$K$5:$K$104,"Review:*",'Rotation Plan'!$N$5:$N$104,"&lt;&gt;Canceled"))</f>
        <v/>
      </c>
      <c r="E23" s="8">
        <f>IF($A23="","",COUNTIFS('Rotation Plan'!$B$5:$B$104,$B$4,'Rotation Plan'!$C$5:$C$104,$A23,'Rotation Plan'!$L$5:$L$104,"Review:*",'Rotation Plan'!$N$5:$N$104,"&lt;&gt;Canceled")+COUNTIFS('Rotation Plan'!$B$5:$B$104,$B$4,'Rotation Plan'!$C$5:$C$104,$A23,'Rotation Plan'!$M$5:$M$104,"Review:*",'Rotation Plan'!$N$5:$N$104,"&lt;&gt;Canceled"))</f>
        <v/>
      </c>
    </row>
    <row r="24">
      <c r="A24" s="11">
        <f>IF(Assumptions!$D$19="","",Assumptions!$D$19)</f>
        <v/>
      </c>
      <c r="B24" s="9">
        <f>IF($A24="","",COUNTIFS('Rotation Plan'!$B$5:$B$104,$B$4,'Rotation Plan'!$C$5:$C$104,$A24,'Rotation Plan'!$A$5:$A$104,"&lt;&gt;",'Rotation Plan'!$N$5:$N$104,"&lt;&gt;Canceled",'Rotation Plan'!$N$5:$N$104,"&lt;&gt;"))</f>
        <v/>
      </c>
      <c r="C24" s="9">
        <f>IF($A24="","",IFERROR(SUMIFS('Rotation Plan'!$H$5:$H$104,'Rotation Plan'!$B$5:$B$104,$B$4,'Rotation Plan'!$C$5:$C$104,$A24,'Rotation Plan'!$N$5:$N$104,"&lt;&gt;Canceled",'Rotation Plan'!$N$5:$N$104,"&lt;&gt;"),0))</f>
        <v/>
      </c>
      <c r="D24" s="9">
        <f>IF($A24="","",COUNTIFS('Rotation Plan'!$B$5:$B$104,$B$4,'Rotation Plan'!$C$5:$C$104,$A24,'Rotation Plan'!$K$5:$K$104,"Review:*",'Rotation Plan'!$N$5:$N$104,"&lt;&gt;Canceled"))</f>
        <v/>
      </c>
      <c r="E24" s="9">
        <f>IF($A24="","",COUNTIFS('Rotation Plan'!$B$5:$B$104,$B$4,'Rotation Plan'!$C$5:$C$104,$A24,'Rotation Plan'!$L$5:$L$104,"Review:*",'Rotation Plan'!$N$5:$N$104,"&lt;&gt;Canceled")+COUNTIFS('Rotation Plan'!$B$5:$B$104,$B$4,'Rotation Plan'!$C$5:$C$104,$A24,'Rotation Plan'!$M$5:$M$104,"Review:*",'Rotation Plan'!$N$5:$N$104,"&lt;&gt;Canceled"))</f>
        <v/>
      </c>
    </row>
    <row r="25">
      <c r="A25" s="12">
        <f>IF(Assumptions!$D$20="","",Assumptions!$D$20)</f>
        <v/>
      </c>
      <c r="B25" s="8">
        <f>IF($A25="","",COUNTIFS('Rotation Plan'!$B$5:$B$104,$B$4,'Rotation Plan'!$C$5:$C$104,$A25,'Rotation Plan'!$A$5:$A$104,"&lt;&gt;",'Rotation Plan'!$N$5:$N$104,"&lt;&gt;Canceled",'Rotation Plan'!$N$5:$N$104,"&lt;&gt;"))</f>
        <v/>
      </c>
      <c r="C25" s="8">
        <f>IF($A25="","",IFERROR(SUMIFS('Rotation Plan'!$H$5:$H$104,'Rotation Plan'!$B$5:$B$104,$B$4,'Rotation Plan'!$C$5:$C$104,$A25,'Rotation Plan'!$N$5:$N$104,"&lt;&gt;Canceled",'Rotation Plan'!$N$5:$N$104,"&lt;&gt;"),0))</f>
        <v/>
      </c>
      <c r="D25" s="8">
        <f>IF($A25="","",COUNTIFS('Rotation Plan'!$B$5:$B$104,$B$4,'Rotation Plan'!$C$5:$C$104,$A25,'Rotation Plan'!$K$5:$K$104,"Review:*",'Rotation Plan'!$N$5:$N$104,"&lt;&gt;Canceled"))</f>
        <v/>
      </c>
      <c r="E25" s="8">
        <f>IF($A25="","",COUNTIFS('Rotation Plan'!$B$5:$B$104,$B$4,'Rotation Plan'!$C$5:$C$104,$A25,'Rotation Plan'!$L$5:$L$104,"Review:*",'Rotation Plan'!$N$5:$N$104,"&lt;&gt;Canceled")+COUNTIFS('Rotation Plan'!$B$5:$B$104,$B$4,'Rotation Plan'!$C$5:$C$104,$A25,'Rotation Plan'!$M$5:$M$104,"Review:*",'Rotation Plan'!$N$5:$N$104,"&lt;&gt;Canceled"))</f>
        <v/>
      </c>
    </row>
  </sheetData>
  <mergeCells count="1">
    <mergeCell ref="A1:E1"/>
  </mergeCells>
  <conditionalFormatting sqref="B7:B10">
    <cfRule type="expression" priority="1" dxfId="0">
      <formula>B7&gt;0</formula>
    </cfRule>
  </conditionalFormatting>
  <conditionalFormatting sqref="D14:E25">
    <cfRule type="expression" priority="2" dxfId="0">
      <formula>D14&gt;0</formula>
    </cfRule>
  </conditionalFormatting>
  <conditionalFormatting sqref="B5:B6">
    <cfRule type="expression" priority="3" dxfId="1">
      <formula>B5&gt;0</formula>
    </cfRule>
  </conditionalFormatting>
  <pageMargins left="0.75" right="0.75" top="1" bottom="1" header="0.5" footer="0.5"/>
  <pageSetup orientation="landscape" fitToHeight="1" fitToWidth="1"/>
</worksheet>
</file>

<file path=xl/worksheets/sheet2.xml><?xml version="1.0" encoding="utf-8"?>
<worksheet xmlns="http://schemas.openxmlformats.org/spreadsheetml/2006/main">
  <sheetPr>
    <tabColor rgb="00183B4E"/>
    <outlinePr summaryBelow="1" summaryRight="1"/>
    <pageSetUpPr fitToPage="1"/>
  </sheetPr>
  <dimension ref="A1:O10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4" customWidth="1" min="1" max="1"/>
    <col width="13" customWidth="1" min="2" max="2"/>
    <col width="24" customWidth="1" min="3" max="3"/>
    <col width="13" customWidth="1" min="4" max="4"/>
    <col width="25" customWidth="1" min="5" max="5"/>
    <col width="19" customWidth="1" min="6" max="6"/>
    <col width="26" customWidth="1" min="7" max="7"/>
    <col width="16" customWidth="1" min="8" max="8"/>
    <col width="12" customWidth="1" min="9" max="9"/>
    <col width="13" customWidth="1" min="10" max="10"/>
    <col width="22" customWidth="1" min="11" max="11"/>
    <col width="24" customWidth="1" min="12" max="12"/>
    <col width="24" customWidth="1" min="13" max="13"/>
    <col width="14" customWidth="1" min="14" max="14"/>
    <col width="38" customWidth="1" min="15" max="15"/>
  </cols>
  <sheetData>
    <row r="1" ht="28" customHeight="1">
      <c r="A1" s="1" t="inlineStr">
        <is>
          <t>Childcare Learning Center Rotation</t>
        </is>
      </c>
      <c r="B1" s="20" t="n"/>
      <c r="C1" s="20" t="n"/>
      <c r="D1" s="20" t="n"/>
      <c r="E1" s="20" t="n"/>
      <c r="F1" s="20" t="n"/>
      <c r="G1" s="20" t="n"/>
      <c r="H1" s="20" t="n"/>
      <c r="I1" s="20" t="n"/>
      <c r="J1" s="20" t="n"/>
      <c r="K1" s="20" t="n"/>
      <c r="L1" s="20" t="n"/>
      <c r="M1" s="20" t="n"/>
      <c r="N1" s="20" t="n"/>
      <c r="O1" s="21" t="n"/>
    </row>
    <row r="2" ht="30" customHeight="1">
      <c r="A2" s="3" t="inlineStr">
        <is>
          <t>Assign small fictional groups to learning centers by date and time block. Review flags require a human check.</t>
        </is>
      </c>
    </row>
    <row r="3"/>
    <row r="4" ht="31" customHeight="1">
      <c r="A4" s="10" t="inlineStr">
        <is>
          <t>Rotation ID</t>
        </is>
      </c>
      <c r="B4" s="10" t="inlineStr">
        <is>
          <t>Date</t>
        </is>
      </c>
      <c r="C4" s="10" t="inlineStr">
        <is>
          <t>Time Block</t>
        </is>
      </c>
      <c r="D4" s="10" t="inlineStr">
        <is>
          <t>Group ID</t>
        </is>
      </c>
      <c r="E4" s="10" t="inlineStr">
        <is>
          <t>Learning Center</t>
        </is>
      </c>
      <c r="F4" s="10" t="inlineStr">
        <is>
          <t>Room</t>
        </is>
      </c>
      <c r="G4" s="10" t="inlineStr">
        <is>
          <t>Staff Assignment</t>
        </is>
      </c>
      <c r="H4" s="10" t="inlineStr">
        <is>
          <t>Planned Children</t>
        </is>
      </c>
      <c r="I4" s="10" t="inlineStr">
        <is>
          <t>Group Size</t>
        </is>
      </c>
      <c r="J4" s="10" t="inlineStr">
        <is>
          <t>Center Limit</t>
        </is>
      </c>
      <c r="K4" s="10" t="inlineStr">
        <is>
          <t>Capacity Check</t>
        </is>
      </c>
      <c r="L4" s="10" t="inlineStr">
        <is>
          <t>Group Conflict</t>
        </is>
      </c>
      <c r="M4" s="10" t="inlineStr">
        <is>
          <t>Staff Conflict</t>
        </is>
      </c>
      <c r="N4" s="10" t="inlineStr">
        <is>
          <t>Status</t>
        </is>
      </c>
      <c r="O4" s="10" t="inlineStr">
        <is>
          <t>Notes</t>
        </is>
      </c>
    </row>
    <row r="5">
      <c r="A5" s="13" t="inlineStr">
        <is>
          <t>ROT-001</t>
        </is>
      </c>
      <c r="B5" s="23" t="n">
        <v>46276</v>
      </c>
      <c r="C5" s="15" t="inlineStr">
        <is>
          <t>08:30 AM - 09:00 AM</t>
        </is>
      </c>
      <c r="D5" s="13" t="inlineStr">
        <is>
          <t>GRP-101</t>
        </is>
      </c>
      <c r="E5" s="15" t="inlineStr">
        <is>
          <t>Art Table</t>
        </is>
      </c>
      <c r="F5" s="13" t="inlineStr">
        <is>
          <t>Room A</t>
        </is>
      </c>
      <c r="G5" s="15" t="inlineStr">
        <is>
          <t>Fictional Educator A</t>
        </is>
      </c>
      <c r="H5" s="16" t="n">
        <v>6</v>
      </c>
      <c r="I5" s="8">
        <f>IF($D5="","",IFERROR(VLOOKUP($D5,Groups!$A$5:$C$104,3,FALSE),""))</f>
        <v/>
      </c>
      <c r="J5" s="8">
        <f>IF($E5="","",IFERROR(VLOOKUP($E5,Assumptions!$A$9:$B$108,2,FALSE),""))</f>
        <v/>
      </c>
      <c r="K5" s="17">
        <f>IF($A5="","",IF(OR($E5="",$H5="",$N5=""),"Needs input",IF($J5="","Review: missing limit",IF($H5&gt;$J5,"Review: over limit","Within limit"))))</f>
        <v/>
      </c>
      <c r="L5" s="17">
        <f>IF($A5="","",IF(OR($B5="",$C5="",$D5="",$N5=""),"Needs input",IF(COUNTIFS($B$5:$B$104,$B5,$C$5:$C$104,$C5,$D$5:$D$104,$D5,$N$5:$N$104,"&lt;&gt;Canceled",$N$5:$N$104,"&lt;&gt;")&gt;1,"Review: group overlap","No overlap")))</f>
        <v/>
      </c>
      <c r="M5" s="17">
        <f>IF($A5="","",IF(OR($B5="",$C5="",$G5="",$N5=""),"Needs input",IF(COUNTIFS($B$5:$B$104,$B5,$C$5:$C$104,$C5,$G$5:$G$104,$G5,$N$5:$N$104,"&lt;&gt;Canceled",$N$5:$N$104,"&lt;&gt;")&gt;1,"Review: staff overlap","No overlap")))</f>
        <v/>
      </c>
      <c r="N5" s="13" t="inlineStr">
        <is>
          <t>Ready</t>
        </is>
      </c>
      <c r="O5" s="18" t="inlineStr">
        <is>
          <t>Opening rotation.</t>
        </is>
      </c>
    </row>
    <row r="6">
      <c r="A6" s="13" t="inlineStr">
        <is>
          <t>ROT-002</t>
        </is>
      </c>
      <c r="B6" s="23" t="n">
        <v>46276</v>
      </c>
      <c r="C6" s="15" t="inlineStr">
        <is>
          <t>08:30 AM - 09:00 AM</t>
        </is>
      </c>
      <c r="D6" s="13" t="inlineStr">
        <is>
          <t>GRP-102</t>
        </is>
      </c>
      <c r="E6" s="15" t="inlineStr">
        <is>
          <t>Early Literacy</t>
        </is>
      </c>
      <c r="F6" s="13" t="inlineStr">
        <is>
          <t>Room B</t>
        </is>
      </c>
      <c r="G6" s="15" t="inlineStr">
        <is>
          <t>Fictional Educator B</t>
        </is>
      </c>
      <c r="H6" s="16" t="n">
        <v>5</v>
      </c>
      <c r="I6" s="9">
        <f>IF($D6="","",IFERROR(VLOOKUP($D6,Groups!$A$5:$C$104,3,FALSE),""))</f>
        <v/>
      </c>
      <c r="J6" s="9">
        <f>IF($E6="","",IFERROR(VLOOKUP($E6,Assumptions!$A$9:$B$108,2,FALSE),""))</f>
        <v/>
      </c>
      <c r="K6" s="19">
        <f>IF($A6="","",IF(OR($E6="",$H6="",$N6=""),"Needs input",IF($J6="","Review: missing limit",IF($H6&gt;$J6,"Review: over limit","Within limit"))))</f>
        <v/>
      </c>
      <c r="L6" s="19">
        <f>IF($A6="","",IF(OR($B6="",$C6="",$D6="",$N6=""),"Needs input",IF(COUNTIFS($B$5:$B$104,$B6,$C$5:$C$104,$C6,$D$5:$D$104,$D6,$N$5:$N$104,"&lt;&gt;Canceled",$N$5:$N$104,"&lt;&gt;")&gt;1,"Review: group overlap","No overlap")))</f>
        <v/>
      </c>
      <c r="M6" s="19">
        <f>IF($A6="","",IF(OR($B6="",$C6="",$G6="",$N6=""),"Needs input",IF(COUNTIFS($B$5:$B$104,$B6,$C$5:$C$104,$C6,$G$5:$G$104,$G6,$N$5:$N$104,"&lt;&gt;Canceled",$N$5:$N$104,"&lt;&gt;")&gt;1,"Review: staff overlap","No overlap")))</f>
        <v/>
      </c>
      <c r="N6" s="13" t="inlineStr">
        <is>
          <t>Ready</t>
        </is>
      </c>
      <c r="O6" s="18" t="inlineStr">
        <is>
          <t>Picture-book basket prepared.</t>
        </is>
      </c>
    </row>
    <row r="7">
      <c r="A7" s="13" t="inlineStr">
        <is>
          <t>ROT-003</t>
        </is>
      </c>
      <c r="B7" s="23" t="n">
        <v>46276</v>
      </c>
      <c r="C7" s="15" t="inlineStr">
        <is>
          <t>08:30 AM - 09:00 AM</t>
        </is>
      </c>
      <c r="D7" s="13" t="inlineStr">
        <is>
          <t>GRP-103</t>
        </is>
      </c>
      <c r="E7" s="15" t="inlineStr">
        <is>
          <t>Science Discovery</t>
        </is>
      </c>
      <c r="F7" s="13" t="inlineStr">
        <is>
          <t>Room C</t>
        </is>
      </c>
      <c r="G7" s="15" t="inlineStr">
        <is>
          <t>Fictional Educator C</t>
        </is>
      </c>
      <c r="H7" s="16" t="n">
        <v>5</v>
      </c>
      <c r="I7" s="8">
        <f>IF($D7="","",IFERROR(VLOOKUP($D7,Groups!$A$5:$C$104,3,FALSE),""))</f>
        <v/>
      </c>
      <c r="J7" s="8">
        <f>IF($E7="","",IFERROR(VLOOKUP($E7,Assumptions!$A$9:$B$108,2,FALSE),""))</f>
        <v/>
      </c>
      <c r="K7" s="17">
        <f>IF($A7="","",IF(OR($E7="",$H7="",$N7=""),"Needs input",IF($J7="","Review: missing limit",IF($H7&gt;$J7,"Review: over limit","Within limit"))))</f>
        <v/>
      </c>
      <c r="L7" s="17">
        <f>IF($A7="","",IF(OR($B7="",$C7="",$D7="",$N7=""),"Needs input",IF(COUNTIFS($B$5:$B$104,$B7,$C$5:$C$104,$C7,$D$5:$D$104,$D7,$N$5:$N$104,"&lt;&gt;Canceled",$N$5:$N$104,"&lt;&gt;")&gt;1,"Review: group overlap","No overlap")))</f>
        <v/>
      </c>
      <c r="M7" s="17">
        <f>IF($A7="","",IF(OR($B7="",$C7="",$G7="",$N7=""),"Needs input",IF(COUNTIFS($B$5:$B$104,$B7,$C$5:$C$104,$C7,$G$5:$G$104,$G7,$N$5:$N$104,"&lt;&gt;Canceled",$N$5:$N$104,"&lt;&gt;")&gt;1,"Review: staff overlap","No overlap")))</f>
        <v/>
      </c>
      <c r="N7" s="13" t="inlineStr">
        <is>
          <t>Ready</t>
        </is>
      </c>
      <c r="O7" s="18" t="inlineStr">
        <is>
          <t>Sample row intentionally exceeds the center limit.</t>
        </is>
      </c>
    </row>
    <row r="8">
      <c r="A8" s="13" t="inlineStr">
        <is>
          <t>ROT-004</t>
        </is>
      </c>
      <c r="B8" s="23" t="n">
        <v>46276</v>
      </c>
      <c r="C8" s="15" t="inlineStr">
        <is>
          <t>09:05 AM - 09:35 AM</t>
        </is>
      </c>
      <c r="D8" s="13" t="inlineStr">
        <is>
          <t>GRP-101</t>
        </is>
      </c>
      <c r="E8" s="15" t="inlineStr">
        <is>
          <t>Blocks</t>
        </is>
      </c>
      <c r="F8" s="13" t="inlineStr">
        <is>
          <t>Room A</t>
        </is>
      </c>
      <c r="G8" s="15" t="inlineStr">
        <is>
          <t>Fictional Educator A</t>
        </is>
      </c>
      <c r="H8" s="16" t="n">
        <v>6</v>
      </c>
      <c r="I8" s="9">
        <f>IF($D8="","",IFERROR(VLOOKUP($D8,Groups!$A$5:$C$104,3,FALSE),""))</f>
        <v/>
      </c>
      <c r="J8" s="9">
        <f>IF($E8="","",IFERROR(VLOOKUP($E8,Assumptions!$A$9:$B$108,2,FALSE),""))</f>
        <v/>
      </c>
      <c r="K8" s="19">
        <f>IF($A8="","",IF(OR($E8="",$H8="",$N8=""),"Needs input",IF($J8="","Review: missing limit",IF($H8&gt;$J8,"Review: over limit","Within limit"))))</f>
        <v/>
      </c>
      <c r="L8" s="19">
        <f>IF($A8="","",IF(OR($B8="",$C8="",$D8="",$N8=""),"Needs input",IF(COUNTIFS($B$5:$B$104,$B8,$C$5:$C$104,$C8,$D$5:$D$104,$D8,$N$5:$N$104,"&lt;&gt;Canceled",$N$5:$N$104,"&lt;&gt;")&gt;1,"Review: group overlap","No overlap")))</f>
        <v/>
      </c>
      <c r="M8" s="19">
        <f>IF($A8="","",IF(OR($B8="",$C8="",$G8="",$N8=""),"Needs input",IF(COUNTIFS($B$5:$B$104,$B8,$C$5:$C$104,$C8,$G$5:$G$104,$G8,$N$5:$N$104,"&lt;&gt;Canceled",$N$5:$N$104,"&lt;&gt;")&gt;1,"Review: staff overlap","No overlap")))</f>
        <v/>
      </c>
      <c r="N8" s="13" t="inlineStr">
        <is>
          <t>Ready</t>
        </is>
      </c>
      <c r="O8" s="18" t="inlineStr">
        <is>
          <t>Standard block rotation.</t>
        </is>
      </c>
    </row>
    <row r="9">
      <c r="A9" s="13" t="inlineStr">
        <is>
          <t>ROT-005</t>
        </is>
      </c>
      <c r="B9" s="23" t="n">
        <v>46276</v>
      </c>
      <c r="C9" s="15" t="inlineStr">
        <is>
          <t>09:05 AM - 09:35 AM</t>
        </is>
      </c>
      <c r="D9" s="13" t="inlineStr">
        <is>
          <t>GRP-102</t>
        </is>
      </c>
      <c r="E9" s="15" t="inlineStr">
        <is>
          <t>Math and Manipulatives</t>
        </is>
      </c>
      <c r="F9" s="13" t="inlineStr">
        <is>
          <t>Room B</t>
        </is>
      </c>
      <c r="G9" s="15" t="inlineStr">
        <is>
          <t>Fictional Educator B</t>
        </is>
      </c>
      <c r="H9" s="16" t="n">
        <v>5</v>
      </c>
      <c r="I9" s="8">
        <f>IF($D9="","",IFERROR(VLOOKUP($D9,Groups!$A$5:$C$104,3,FALSE),""))</f>
        <v/>
      </c>
      <c r="J9" s="8">
        <f>IF($E9="","",IFERROR(VLOOKUP($E9,Assumptions!$A$9:$B$108,2,FALSE),""))</f>
        <v/>
      </c>
      <c r="K9" s="17">
        <f>IF($A9="","",IF(OR($E9="",$H9="",$N9=""),"Needs input",IF($J9="","Review: missing limit",IF($H9&gt;$J9,"Review: over limit","Within limit"))))</f>
        <v/>
      </c>
      <c r="L9" s="17">
        <f>IF($A9="","",IF(OR($B9="",$C9="",$D9="",$N9=""),"Needs input",IF(COUNTIFS($B$5:$B$104,$B9,$C$5:$C$104,$C9,$D$5:$D$104,$D9,$N$5:$N$104,"&lt;&gt;Canceled",$N$5:$N$104,"&lt;&gt;")&gt;1,"Review: group overlap","No overlap")))</f>
        <v/>
      </c>
      <c r="M9" s="17">
        <f>IF($A9="","",IF(OR($B9="",$C9="",$G9="",$N9=""),"Needs input",IF(COUNTIFS($B$5:$B$104,$B9,$C$5:$C$104,$C9,$G$5:$G$104,$G9,$N$5:$N$104,"&lt;&gt;Canceled",$N$5:$N$104,"&lt;&gt;")&gt;1,"Review: staff overlap","No overlap")))</f>
        <v/>
      </c>
      <c r="N9" s="13" t="inlineStr">
        <is>
          <t>Ready</t>
        </is>
      </c>
      <c r="O9" s="18" t="inlineStr">
        <is>
          <t>Counting materials planned.</t>
        </is>
      </c>
    </row>
    <row r="10">
      <c r="A10" s="13" t="inlineStr">
        <is>
          <t>ROT-006</t>
        </is>
      </c>
      <c r="B10" s="23" t="n">
        <v>46276</v>
      </c>
      <c r="C10" s="15" t="inlineStr">
        <is>
          <t>09:05 AM - 09:35 AM</t>
        </is>
      </c>
      <c r="D10" s="13" t="inlineStr">
        <is>
          <t>GRP-104</t>
        </is>
      </c>
      <c r="E10" s="15" t="inlineStr">
        <is>
          <t>Sensory Table</t>
        </is>
      </c>
      <c r="F10" s="13" t="inlineStr">
        <is>
          <t>Room C</t>
        </is>
      </c>
      <c r="G10" s="15" t="inlineStr">
        <is>
          <t>Fictional Educator B</t>
        </is>
      </c>
      <c r="H10" s="16" t="n">
        <v>4</v>
      </c>
      <c r="I10" s="9">
        <f>IF($D10="","",IFERROR(VLOOKUP($D10,Groups!$A$5:$C$104,3,FALSE),""))</f>
        <v/>
      </c>
      <c r="J10" s="9">
        <f>IF($E10="","",IFERROR(VLOOKUP($E10,Assumptions!$A$9:$B$108,2,FALSE),""))</f>
        <v/>
      </c>
      <c r="K10" s="19">
        <f>IF($A10="","",IF(OR($E10="",$H10="",$N10=""),"Needs input",IF($J10="","Review: missing limit",IF($H10&gt;$J10,"Review: over limit","Within limit"))))</f>
        <v/>
      </c>
      <c r="L10" s="19">
        <f>IF($A10="","",IF(OR($B10="",$C10="",$D10="",$N10=""),"Needs input",IF(COUNTIFS($B$5:$B$104,$B10,$C$5:$C$104,$C10,$D$5:$D$104,$D10,$N$5:$N$104,"&lt;&gt;Canceled",$N$5:$N$104,"&lt;&gt;")&gt;1,"Review: group overlap","No overlap")))</f>
        <v/>
      </c>
      <c r="M10" s="19">
        <f>IF($A10="","",IF(OR($B10="",$C10="",$G10="",$N10=""),"Needs input",IF(COUNTIFS($B$5:$B$104,$B10,$C$5:$C$104,$C10,$G$5:$G$104,$G10,$N$5:$N$104,"&lt;&gt;Canceled",$N$5:$N$104,"&lt;&gt;")&gt;1,"Review: staff overlap","No overlap")))</f>
        <v/>
      </c>
      <c r="N10" s="13" t="inlineStr">
        <is>
          <t>Ready</t>
        </is>
      </c>
      <c r="O10" s="18" t="inlineStr">
        <is>
          <t>Sample row intentionally prompts a staffing review.</t>
        </is>
      </c>
    </row>
    <row r="11">
      <c r="A11" s="13" t="inlineStr">
        <is>
          <t>ROT-007</t>
        </is>
      </c>
      <c r="B11" s="23" t="n">
        <v>46276</v>
      </c>
      <c r="C11" s="15" t="inlineStr">
        <is>
          <t>09:40 AM - 10:10 AM</t>
        </is>
      </c>
      <c r="D11" s="13" t="inlineStr">
        <is>
          <t>GRP-101</t>
        </is>
      </c>
      <c r="E11" s="15" t="inlineStr">
        <is>
          <t>Dramatic Play</t>
        </is>
      </c>
      <c r="F11" s="13" t="inlineStr">
        <is>
          <t>Room A</t>
        </is>
      </c>
      <c r="G11" s="15" t="inlineStr">
        <is>
          <t>Fictional Educator A</t>
        </is>
      </c>
      <c r="H11" s="16" t="n">
        <v>6</v>
      </c>
      <c r="I11" s="8">
        <f>IF($D11="","",IFERROR(VLOOKUP($D11,Groups!$A$5:$C$104,3,FALSE),""))</f>
        <v/>
      </c>
      <c r="J11" s="8">
        <f>IF($E11="","",IFERROR(VLOOKUP($E11,Assumptions!$A$9:$B$108,2,FALSE),""))</f>
        <v/>
      </c>
      <c r="K11" s="17">
        <f>IF($A11="","",IF(OR($E11="",$H11="",$N11=""),"Needs input",IF($J11="","Review: missing limit",IF($H11&gt;$J11,"Review: over limit","Within limit"))))</f>
        <v/>
      </c>
      <c r="L11" s="17">
        <f>IF($A11="","",IF(OR($B11="",$C11="",$D11="",$N11=""),"Needs input",IF(COUNTIFS($B$5:$B$104,$B11,$C$5:$C$104,$C11,$D$5:$D$104,$D11,$N$5:$N$104,"&lt;&gt;Canceled",$N$5:$N$104,"&lt;&gt;")&gt;1,"Review: group overlap","No overlap")))</f>
        <v/>
      </c>
      <c r="M11" s="17">
        <f>IF($A11="","",IF(OR($B11="",$C11="",$G11="",$N11=""),"Needs input",IF(COUNTIFS($B$5:$B$104,$B11,$C$5:$C$104,$C11,$G$5:$G$104,$G11,$N$5:$N$104,"&lt;&gt;Canceled",$N$5:$N$104,"&lt;&gt;")&gt;1,"Review: staff overlap","No overlap")))</f>
        <v/>
      </c>
      <c r="N11" s="13" t="inlineStr">
        <is>
          <t>Ready</t>
        </is>
      </c>
      <c r="O11" s="18" t="inlineStr">
        <is>
          <t>Pretend market materials.</t>
        </is>
      </c>
    </row>
    <row r="12">
      <c r="A12" s="13" t="inlineStr">
        <is>
          <t>ROT-008</t>
        </is>
      </c>
      <c r="B12" s="23" t="n">
        <v>46276</v>
      </c>
      <c r="C12" s="15" t="inlineStr">
        <is>
          <t>09:40 AM - 10:10 AM</t>
        </is>
      </c>
      <c r="D12" s="13" t="inlineStr">
        <is>
          <t>GRP-101</t>
        </is>
      </c>
      <c r="E12" s="15" t="inlineStr">
        <is>
          <t>Art Table</t>
        </is>
      </c>
      <c r="F12" s="13" t="inlineStr">
        <is>
          <t>Studio Room</t>
        </is>
      </c>
      <c r="G12" s="15" t="inlineStr">
        <is>
          <t>Fictional Educator D</t>
        </is>
      </c>
      <c r="H12" s="16" t="n">
        <v>6</v>
      </c>
      <c r="I12" s="9">
        <f>IF($D12="","",IFERROR(VLOOKUP($D12,Groups!$A$5:$C$104,3,FALSE),""))</f>
        <v/>
      </c>
      <c r="J12" s="9">
        <f>IF($E12="","",IFERROR(VLOOKUP($E12,Assumptions!$A$9:$B$108,2,FALSE),""))</f>
        <v/>
      </c>
      <c r="K12" s="19">
        <f>IF($A12="","",IF(OR($E12="",$H12="",$N12=""),"Needs input",IF($J12="","Review: missing limit",IF($H12&gt;$J12,"Review: over limit","Within limit"))))</f>
        <v/>
      </c>
      <c r="L12" s="19">
        <f>IF($A12="","",IF(OR($B12="",$C12="",$D12="",$N12=""),"Needs input",IF(COUNTIFS($B$5:$B$104,$B12,$C$5:$C$104,$C12,$D$5:$D$104,$D12,$N$5:$N$104,"&lt;&gt;Canceled",$N$5:$N$104,"&lt;&gt;")&gt;1,"Review: group overlap","No overlap")))</f>
        <v/>
      </c>
      <c r="M12" s="19">
        <f>IF($A12="","",IF(OR($B12="",$C12="",$G12="",$N12=""),"Needs input",IF(COUNTIFS($B$5:$B$104,$B12,$C$5:$C$104,$C12,$G$5:$G$104,$G12,$N$5:$N$104,"&lt;&gt;Canceled",$N$5:$N$104,"&lt;&gt;")&gt;1,"Review: staff overlap","No overlap")))</f>
        <v/>
      </c>
      <c r="N12" s="13" t="inlineStr">
        <is>
          <t>Ready</t>
        </is>
      </c>
      <c r="O12" s="18" t="inlineStr">
        <is>
          <t>Sample row intentionally prompts a group overlap review.</t>
        </is>
      </c>
    </row>
    <row r="13">
      <c r="A13" s="13" t="inlineStr">
        <is>
          <t>ROT-009</t>
        </is>
      </c>
      <c r="B13" s="23" t="n">
        <v>46276</v>
      </c>
      <c r="C13" s="15" t="inlineStr">
        <is>
          <t>09:40 AM - 10:10 AM</t>
        </is>
      </c>
      <c r="D13" s="13" t="inlineStr">
        <is>
          <t>GRP-105</t>
        </is>
      </c>
      <c r="E13" s="15" t="inlineStr">
        <is>
          <t>Music and Movement</t>
        </is>
      </c>
      <c r="F13" s="13" t="inlineStr">
        <is>
          <t>Multipurpose Room</t>
        </is>
      </c>
      <c r="G13" s="15" t="inlineStr">
        <is>
          <t>Fictional Educator E</t>
        </is>
      </c>
      <c r="H13" s="16" t="n">
        <v>8</v>
      </c>
      <c r="I13" s="8">
        <f>IF($D13="","",IFERROR(VLOOKUP($D13,Groups!$A$5:$C$104,3,FALSE),""))</f>
        <v/>
      </c>
      <c r="J13" s="8">
        <f>IF($E13="","",IFERROR(VLOOKUP($E13,Assumptions!$A$9:$B$108,2,FALSE),""))</f>
        <v/>
      </c>
      <c r="K13" s="17">
        <f>IF($A13="","",IF(OR($E13="",$H13="",$N13=""),"Needs input",IF($J13="","Review: missing limit",IF($H13&gt;$J13,"Review: over limit","Within limit"))))</f>
        <v/>
      </c>
      <c r="L13" s="17">
        <f>IF($A13="","",IF(OR($B13="",$C13="",$D13="",$N13=""),"Needs input",IF(COUNTIFS($B$5:$B$104,$B13,$C$5:$C$104,$C13,$D$5:$D$104,$D13,$N$5:$N$104,"&lt;&gt;Canceled",$N$5:$N$104,"&lt;&gt;")&gt;1,"Review: group overlap","No overlap")))</f>
        <v/>
      </c>
      <c r="M13" s="17">
        <f>IF($A13="","",IF(OR($B13="",$C13="",$G13="",$N13=""),"Needs input",IF(COUNTIFS($B$5:$B$104,$B13,$C$5:$C$104,$C13,$G$5:$G$104,$G13,$N$5:$N$104,"&lt;&gt;Canceled",$N$5:$N$104,"&lt;&gt;")&gt;1,"Review: staff overlap","No overlap")))</f>
        <v/>
      </c>
      <c r="N13" s="13" t="inlineStr">
        <is>
          <t>Completed</t>
        </is>
      </c>
      <c r="O13" s="18" t="inlineStr">
        <is>
          <t>Exact center-limit boundary example.</t>
        </is>
      </c>
    </row>
    <row r="14">
      <c r="A14" s="13" t="inlineStr">
        <is>
          <t>ROT-010</t>
        </is>
      </c>
      <c r="B14" s="23" t="n">
        <v>46279</v>
      </c>
      <c r="C14" s="15" t="inlineStr">
        <is>
          <t>08:30 AM - 09:00 AM</t>
        </is>
      </c>
      <c r="D14" s="13" t="inlineStr">
        <is>
          <t>GRP-106</t>
        </is>
      </c>
      <c r="E14" s="15" t="inlineStr">
        <is>
          <t>Art Table</t>
        </is>
      </c>
      <c r="F14" s="13" t="inlineStr">
        <is>
          <t>Studio Room</t>
        </is>
      </c>
      <c r="G14" s="15" t="inlineStr">
        <is>
          <t>Fictional Educator F</t>
        </is>
      </c>
      <c r="H14" s="16" t="n">
        <v>4</v>
      </c>
      <c r="I14" s="9">
        <f>IF($D14="","",IFERROR(VLOOKUP($D14,Groups!$A$5:$C$104,3,FALSE),""))</f>
        <v/>
      </c>
      <c r="J14" s="9">
        <f>IF($E14="","",IFERROR(VLOOKUP($E14,Assumptions!$A$9:$B$108,2,FALSE),""))</f>
        <v/>
      </c>
      <c r="K14" s="19">
        <f>IF($A14="","",IF(OR($E14="",$H14="",$N14=""),"Needs input",IF($J14="","Review: missing limit",IF($H14&gt;$J14,"Review: over limit","Within limit"))))</f>
        <v/>
      </c>
      <c r="L14" s="19">
        <f>IF($A14="","",IF(OR($B14="",$C14="",$D14="",$N14=""),"Needs input",IF(COUNTIFS($B$5:$B$104,$B14,$C$5:$C$104,$C14,$D$5:$D$104,$D14,$N$5:$N$104,"&lt;&gt;Canceled",$N$5:$N$104,"&lt;&gt;")&gt;1,"Review: group overlap","No overlap")))</f>
        <v/>
      </c>
      <c r="M14" s="19">
        <f>IF($A14="","",IF(OR($B14="",$C14="",$G14="",$N14=""),"Needs input",IF(COUNTIFS($B$5:$B$104,$B14,$C$5:$C$104,$C14,$G$5:$G$104,$G14,$N$5:$N$104,"&lt;&gt;Canceled",$N$5:$N$104,"&lt;&gt;")&gt;1,"Review: staff overlap","No overlap")))</f>
        <v/>
      </c>
      <c r="N14" s="13" t="inlineStr">
        <is>
          <t>Draft</t>
        </is>
      </c>
      <c r="O14" s="18" t="inlineStr">
        <is>
          <t>Next planning-day example.</t>
        </is>
      </c>
    </row>
    <row r="15">
      <c r="A15" s="13" t="n"/>
      <c r="B15" s="23" t="n"/>
      <c r="C15" s="15" t="n"/>
      <c r="D15" s="13" t="n"/>
      <c r="E15" s="15" t="n"/>
      <c r="F15" s="13" t="n"/>
      <c r="G15" s="15" t="n"/>
      <c r="H15" s="16" t="n"/>
      <c r="I15" s="8">
        <f>IF($D15="","",IFERROR(VLOOKUP($D15,Groups!$A$5:$C$104,3,FALSE),""))</f>
        <v/>
      </c>
      <c r="J15" s="8">
        <f>IF($E15="","",IFERROR(VLOOKUP($E15,Assumptions!$A$9:$B$108,2,FALSE),""))</f>
        <v/>
      </c>
      <c r="K15" s="17">
        <f>IF($A15="","",IF(OR($E15="",$H15="",$N15=""),"Needs input",IF($J15="","Review: missing limit",IF($H15&gt;$J15,"Review: over limit","Within limit"))))</f>
        <v/>
      </c>
      <c r="L15" s="17">
        <f>IF($A15="","",IF(OR($B15="",$C15="",$D15="",$N15=""),"Needs input",IF(COUNTIFS($B$5:$B$104,$B15,$C$5:$C$104,$C15,$D$5:$D$104,$D15,$N$5:$N$104,"&lt;&gt;Canceled",$N$5:$N$104,"&lt;&gt;")&gt;1,"Review: group overlap","No overlap")))</f>
        <v/>
      </c>
      <c r="M15" s="17">
        <f>IF($A15="","",IF(OR($B15="",$C15="",$G15="",$N15=""),"Needs input",IF(COUNTIFS($B$5:$B$104,$B15,$C$5:$C$104,$C15,$G$5:$G$104,$G15,$N$5:$N$104,"&lt;&gt;Canceled",$N$5:$N$104,"&lt;&gt;")&gt;1,"Review: staff overlap","No overlap")))</f>
        <v/>
      </c>
      <c r="N15" s="13" t="n"/>
      <c r="O15" s="18" t="n"/>
    </row>
    <row r="16">
      <c r="A16" s="13" t="n"/>
      <c r="B16" s="23" t="n"/>
      <c r="C16" s="15" t="n"/>
      <c r="D16" s="13" t="n"/>
      <c r="E16" s="15" t="n"/>
      <c r="F16" s="13" t="n"/>
      <c r="G16" s="15" t="n"/>
      <c r="H16" s="16" t="n"/>
      <c r="I16" s="9">
        <f>IF($D16="","",IFERROR(VLOOKUP($D16,Groups!$A$5:$C$104,3,FALSE),""))</f>
        <v/>
      </c>
      <c r="J16" s="9">
        <f>IF($E16="","",IFERROR(VLOOKUP($E16,Assumptions!$A$9:$B$108,2,FALSE),""))</f>
        <v/>
      </c>
      <c r="K16" s="19">
        <f>IF($A16="","",IF(OR($E16="",$H16="",$N16=""),"Needs input",IF($J16="","Review: missing limit",IF($H16&gt;$J16,"Review: over limit","Within limit"))))</f>
        <v/>
      </c>
      <c r="L16" s="19">
        <f>IF($A16="","",IF(OR($B16="",$C16="",$D16="",$N16=""),"Needs input",IF(COUNTIFS($B$5:$B$104,$B16,$C$5:$C$104,$C16,$D$5:$D$104,$D16,$N$5:$N$104,"&lt;&gt;Canceled",$N$5:$N$104,"&lt;&gt;")&gt;1,"Review: group overlap","No overlap")))</f>
        <v/>
      </c>
      <c r="M16" s="19">
        <f>IF($A16="","",IF(OR($B16="",$C16="",$G16="",$N16=""),"Needs input",IF(COUNTIFS($B$5:$B$104,$B16,$C$5:$C$104,$C16,$G$5:$G$104,$G16,$N$5:$N$104,"&lt;&gt;Canceled",$N$5:$N$104,"&lt;&gt;")&gt;1,"Review: staff overlap","No overlap")))</f>
        <v/>
      </c>
      <c r="N16" s="13" t="n"/>
      <c r="O16" s="18" t="n"/>
    </row>
    <row r="17">
      <c r="A17" s="13" t="n"/>
      <c r="B17" s="23" t="n"/>
      <c r="C17" s="15" t="n"/>
      <c r="D17" s="13" t="n"/>
      <c r="E17" s="15" t="n"/>
      <c r="F17" s="13" t="n"/>
      <c r="G17" s="15" t="n"/>
      <c r="H17" s="16" t="n"/>
      <c r="I17" s="8">
        <f>IF($D17="","",IFERROR(VLOOKUP($D17,Groups!$A$5:$C$104,3,FALSE),""))</f>
        <v/>
      </c>
      <c r="J17" s="8">
        <f>IF($E17="","",IFERROR(VLOOKUP($E17,Assumptions!$A$9:$B$108,2,FALSE),""))</f>
        <v/>
      </c>
      <c r="K17" s="17">
        <f>IF($A17="","",IF(OR($E17="",$H17="",$N17=""),"Needs input",IF($J17="","Review: missing limit",IF($H17&gt;$J17,"Review: over limit","Within limit"))))</f>
        <v/>
      </c>
      <c r="L17" s="17">
        <f>IF($A17="","",IF(OR($B17="",$C17="",$D17="",$N17=""),"Needs input",IF(COUNTIFS($B$5:$B$104,$B17,$C$5:$C$104,$C17,$D$5:$D$104,$D17,$N$5:$N$104,"&lt;&gt;Canceled",$N$5:$N$104,"&lt;&gt;")&gt;1,"Review: group overlap","No overlap")))</f>
        <v/>
      </c>
      <c r="M17" s="17">
        <f>IF($A17="","",IF(OR($B17="",$C17="",$G17="",$N17=""),"Needs input",IF(COUNTIFS($B$5:$B$104,$B17,$C$5:$C$104,$C17,$G$5:$G$104,$G17,$N$5:$N$104,"&lt;&gt;Canceled",$N$5:$N$104,"&lt;&gt;")&gt;1,"Review: staff overlap","No overlap")))</f>
        <v/>
      </c>
      <c r="N17" s="13" t="n"/>
      <c r="O17" s="18" t="n"/>
    </row>
    <row r="18">
      <c r="A18" s="13" t="n"/>
      <c r="B18" s="23" t="n"/>
      <c r="C18" s="15" t="n"/>
      <c r="D18" s="13" t="n"/>
      <c r="E18" s="15" t="n"/>
      <c r="F18" s="13" t="n"/>
      <c r="G18" s="15" t="n"/>
      <c r="H18" s="16" t="n"/>
      <c r="I18" s="9">
        <f>IF($D18="","",IFERROR(VLOOKUP($D18,Groups!$A$5:$C$104,3,FALSE),""))</f>
        <v/>
      </c>
      <c r="J18" s="9">
        <f>IF($E18="","",IFERROR(VLOOKUP($E18,Assumptions!$A$9:$B$108,2,FALSE),""))</f>
        <v/>
      </c>
      <c r="K18" s="19">
        <f>IF($A18="","",IF(OR($E18="",$H18="",$N18=""),"Needs input",IF($J18="","Review: missing limit",IF($H18&gt;$J18,"Review: over limit","Within limit"))))</f>
        <v/>
      </c>
      <c r="L18" s="19">
        <f>IF($A18="","",IF(OR($B18="",$C18="",$D18="",$N18=""),"Needs input",IF(COUNTIFS($B$5:$B$104,$B18,$C$5:$C$104,$C18,$D$5:$D$104,$D18,$N$5:$N$104,"&lt;&gt;Canceled",$N$5:$N$104,"&lt;&gt;")&gt;1,"Review: group overlap","No overlap")))</f>
        <v/>
      </c>
      <c r="M18" s="19">
        <f>IF($A18="","",IF(OR($B18="",$C18="",$G18="",$N18=""),"Needs input",IF(COUNTIFS($B$5:$B$104,$B18,$C$5:$C$104,$C18,$G$5:$G$104,$G18,$N$5:$N$104,"&lt;&gt;Canceled",$N$5:$N$104,"&lt;&gt;")&gt;1,"Review: staff overlap","No overlap")))</f>
        <v/>
      </c>
      <c r="N18" s="13" t="n"/>
      <c r="O18" s="18" t="n"/>
    </row>
    <row r="19">
      <c r="A19" s="13" t="n"/>
      <c r="B19" s="23" t="n"/>
      <c r="C19" s="15" t="n"/>
      <c r="D19" s="13" t="n"/>
      <c r="E19" s="15" t="n"/>
      <c r="F19" s="13" t="n"/>
      <c r="G19" s="15" t="n"/>
      <c r="H19" s="16" t="n"/>
      <c r="I19" s="8">
        <f>IF($D19="","",IFERROR(VLOOKUP($D19,Groups!$A$5:$C$104,3,FALSE),""))</f>
        <v/>
      </c>
      <c r="J19" s="8">
        <f>IF($E19="","",IFERROR(VLOOKUP($E19,Assumptions!$A$9:$B$108,2,FALSE),""))</f>
        <v/>
      </c>
      <c r="K19" s="17">
        <f>IF($A19="","",IF(OR($E19="",$H19="",$N19=""),"Needs input",IF($J19="","Review: missing limit",IF($H19&gt;$J19,"Review: over limit","Within limit"))))</f>
        <v/>
      </c>
      <c r="L19" s="17">
        <f>IF($A19="","",IF(OR($B19="",$C19="",$D19="",$N19=""),"Needs input",IF(COUNTIFS($B$5:$B$104,$B19,$C$5:$C$104,$C19,$D$5:$D$104,$D19,$N$5:$N$104,"&lt;&gt;Canceled",$N$5:$N$104,"&lt;&gt;")&gt;1,"Review: group overlap","No overlap")))</f>
        <v/>
      </c>
      <c r="M19" s="17">
        <f>IF($A19="","",IF(OR($B19="",$C19="",$G19="",$N19=""),"Needs input",IF(COUNTIFS($B$5:$B$104,$B19,$C$5:$C$104,$C19,$G$5:$G$104,$G19,$N$5:$N$104,"&lt;&gt;Canceled",$N$5:$N$104,"&lt;&gt;")&gt;1,"Review: staff overlap","No overlap")))</f>
        <v/>
      </c>
      <c r="N19" s="13" t="n"/>
      <c r="O19" s="18" t="n"/>
    </row>
    <row r="20">
      <c r="A20" s="13" t="n"/>
      <c r="B20" s="23" t="n"/>
      <c r="C20" s="15" t="n"/>
      <c r="D20" s="13" t="n"/>
      <c r="E20" s="15" t="n"/>
      <c r="F20" s="13" t="n"/>
      <c r="G20" s="15" t="n"/>
      <c r="H20" s="16" t="n"/>
      <c r="I20" s="9">
        <f>IF($D20="","",IFERROR(VLOOKUP($D20,Groups!$A$5:$C$104,3,FALSE),""))</f>
        <v/>
      </c>
      <c r="J20" s="9">
        <f>IF($E20="","",IFERROR(VLOOKUP($E20,Assumptions!$A$9:$B$108,2,FALSE),""))</f>
        <v/>
      </c>
      <c r="K20" s="19">
        <f>IF($A20="","",IF(OR($E20="",$H20="",$N20=""),"Needs input",IF($J20="","Review: missing limit",IF($H20&gt;$J20,"Review: over limit","Within limit"))))</f>
        <v/>
      </c>
      <c r="L20" s="19">
        <f>IF($A20="","",IF(OR($B20="",$C20="",$D20="",$N20=""),"Needs input",IF(COUNTIFS($B$5:$B$104,$B20,$C$5:$C$104,$C20,$D$5:$D$104,$D20,$N$5:$N$104,"&lt;&gt;Canceled",$N$5:$N$104,"&lt;&gt;")&gt;1,"Review: group overlap","No overlap")))</f>
        <v/>
      </c>
      <c r="M20" s="19">
        <f>IF($A20="","",IF(OR($B20="",$C20="",$G20="",$N20=""),"Needs input",IF(COUNTIFS($B$5:$B$104,$B20,$C$5:$C$104,$C20,$G$5:$G$104,$G20,$N$5:$N$104,"&lt;&gt;Canceled",$N$5:$N$104,"&lt;&gt;")&gt;1,"Review: staff overlap","No overlap")))</f>
        <v/>
      </c>
      <c r="N20" s="13" t="n"/>
      <c r="O20" s="18" t="n"/>
    </row>
    <row r="21">
      <c r="A21" s="13" t="n"/>
      <c r="B21" s="23" t="n"/>
      <c r="C21" s="15" t="n"/>
      <c r="D21" s="13" t="n"/>
      <c r="E21" s="15" t="n"/>
      <c r="F21" s="13" t="n"/>
      <c r="G21" s="15" t="n"/>
      <c r="H21" s="16" t="n"/>
      <c r="I21" s="8">
        <f>IF($D21="","",IFERROR(VLOOKUP($D21,Groups!$A$5:$C$104,3,FALSE),""))</f>
        <v/>
      </c>
      <c r="J21" s="8">
        <f>IF($E21="","",IFERROR(VLOOKUP($E21,Assumptions!$A$9:$B$108,2,FALSE),""))</f>
        <v/>
      </c>
      <c r="K21" s="17">
        <f>IF($A21="","",IF(OR($E21="",$H21="",$N21=""),"Needs input",IF($J21="","Review: missing limit",IF($H21&gt;$J21,"Review: over limit","Within limit"))))</f>
        <v/>
      </c>
      <c r="L21" s="17">
        <f>IF($A21="","",IF(OR($B21="",$C21="",$D21="",$N21=""),"Needs input",IF(COUNTIFS($B$5:$B$104,$B21,$C$5:$C$104,$C21,$D$5:$D$104,$D21,$N$5:$N$104,"&lt;&gt;Canceled",$N$5:$N$104,"&lt;&gt;")&gt;1,"Review: group overlap","No overlap")))</f>
        <v/>
      </c>
      <c r="M21" s="17">
        <f>IF($A21="","",IF(OR($B21="",$C21="",$G21="",$N21=""),"Needs input",IF(COUNTIFS($B$5:$B$104,$B21,$C$5:$C$104,$C21,$G$5:$G$104,$G21,$N$5:$N$104,"&lt;&gt;Canceled",$N$5:$N$104,"&lt;&gt;")&gt;1,"Review: staff overlap","No overlap")))</f>
        <v/>
      </c>
      <c r="N21" s="13" t="n"/>
      <c r="O21" s="18" t="n"/>
    </row>
    <row r="22">
      <c r="A22" s="13" t="n"/>
      <c r="B22" s="23" t="n"/>
      <c r="C22" s="15" t="n"/>
      <c r="D22" s="13" t="n"/>
      <c r="E22" s="15" t="n"/>
      <c r="F22" s="13" t="n"/>
      <c r="G22" s="15" t="n"/>
      <c r="H22" s="16" t="n"/>
      <c r="I22" s="9">
        <f>IF($D22="","",IFERROR(VLOOKUP($D22,Groups!$A$5:$C$104,3,FALSE),""))</f>
        <v/>
      </c>
      <c r="J22" s="9">
        <f>IF($E22="","",IFERROR(VLOOKUP($E22,Assumptions!$A$9:$B$108,2,FALSE),""))</f>
        <v/>
      </c>
      <c r="K22" s="19">
        <f>IF($A22="","",IF(OR($E22="",$H22="",$N22=""),"Needs input",IF($J22="","Review: missing limit",IF($H22&gt;$J22,"Review: over limit","Within limit"))))</f>
        <v/>
      </c>
      <c r="L22" s="19">
        <f>IF($A22="","",IF(OR($B22="",$C22="",$D22="",$N22=""),"Needs input",IF(COUNTIFS($B$5:$B$104,$B22,$C$5:$C$104,$C22,$D$5:$D$104,$D22,$N$5:$N$104,"&lt;&gt;Canceled",$N$5:$N$104,"&lt;&gt;")&gt;1,"Review: group overlap","No overlap")))</f>
        <v/>
      </c>
      <c r="M22" s="19">
        <f>IF($A22="","",IF(OR($B22="",$C22="",$G22="",$N22=""),"Needs input",IF(COUNTIFS($B$5:$B$104,$B22,$C$5:$C$104,$C22,$G$5:$G$104,$G22,$N$5:$N$104,"&lt;&gt;Canceled",$N$5:$N$104,"&lt;&gt;")&gt;1,"Review: staff overlap","No overlap")))</f>
        <v/>
      </c>
      <c r="N22" s="13" t="n"/>
      <c r="O22" s="18" t="n"/>
    </row>
    <row r="23">
      <c r="A23" s="13" t="n"/>
      <c r="B23" s="23" t="n"/>
      <c r="C23" s="15" t="n"/>
      <c r="D23" s="13" t="n"/>
      <c r="E23" s="15" t="n"/>
      <c r="F23" s="13" t="n"/>
      <c r="G23" s="15" t="n"/>
      <c r="H23" s="16" t="n"/>
      <c r="I23" s="8">
        <f>IF($D23="","",IFERROR(VLOOKUP($D23,Groups!$A$5:$C$104,3,FALSE),""))</f>
        <v/>
      </c>
      <c r="J23" s="8">
        <f>IF($E23="","",IFERROR(VLOOKUP($E23,Assumptions!$A$9:$B$108,2,FALSE),""))</f>
        <v/>
      </c>
      <c r="K23" s="17">
        <f>IF($A23="","",IF(OR($E23="",$H23="",$N23=""),"Needs input",IF($J23="","Review: missing limit",IF($H23&gt;$J23,"Review: over limit","Within limit"))))</f>
        <v/>
      </c>
      <c r="L23" s="17">
        <f>IF($A23="","",IF(OR($B23="",$C23="",$D23="",$N23=""),"Needs input",IF(COUNTIFS($B$5:$B$104,$B23,$C$5:$C$104,$C23,$D$5:$D$104,$D23,$N$5:$N$104,"&lt;&gt;Canceled",$N$5:$N$104,"&lt;&gt;")&gt;1,"Review: group overlap","No overlap")))</f>
        <v/>
      </c>
      <c r="M23" s="17">
        <f>IF($A23="","",IF(OR($B23="",$C23="",$G23="",$N23=""),"Needs input",IF(COUNTIFS($B$5:$B$104,$B23,$C$5:$C$104,$C23,$G$5:$G$104,$G23,$N$5:$N$104,"&lt;&gt;Canceled",$N$5:$N$104,"&lt;&gt;")&gt;1,"Review: staff overlap","No overlap")))</f>
        <v/>
      </c>
      <c r="N23" s="13" t="n"/>
      <c r="O23" s="18" t="n"/>
    </row>
    <row r="24">
      <c r="A24" s="13" t="n"/>
      <c r="B24" s="23" t="n"/>
      <c r="C24" s="15" t="n"/>
      <c r="D24" s="13" t="n"/>
      <c r="E24" s="15" t="n"/>
      <c r="F24" s="13" t="n"/>
      <c r="G24" s="15" t="n"/>
      <c r="H24" s="16" t="n"/>
      <c r="I24" s="9">
        <f>IF($D24="","",IFERROR(VLOOKUP($D24,Groups!$A$5:$C$104,3,FALSE),""))</f>
        <v/>
      </c>
      <c r="J24" s="9">
        <f>IF($E24="","",IFERROR(VLOOKUP($E24,Assumptions!$A$9:$B$108,2,FALSE),""))</f>
        <v/>
      </c>
      <c r="K24" s="19">
        <f>IF($A24="","",IF(OR($E24="",$H24="",$N24=""),"Needs input",IF($J24="","Review: missing limit",IF($H24&gt;$J24,"Review: over limit","Within limit"))))</f>
        <v/>
      </c>
      <c r="L24" s="19">
        <f>IF($A24="","",IF(OR($B24="",$C24="",$D24="",$N24=""),"Needs input",IF(COUNTIFS($B$5:$B$104,$B24,$C$5:$C$104,$C24,$D$5:$D$104,$D24,$N$5:$N$104,"&lt;&gt;Canceled",$N$5:$N$104,"&lt;&gt;")&gt;1,"Review: group overlap","No overlap")))</f>
        <v/>
      </c>
      <c r="M24" s="19">
        <f>IF($A24="","",IF(OR($B24="",$C24="",$G24="",$N24=""),"Needs input",IF(COUNTIFS($B$5:$B$104,$B24,$C$5:$C$104,$C24,$G$5:$G$104,$G24,$N$5:$N$104,"&lt;&gt;Canceled",$N$5:$N$104,"&lt;&gt;")&gt;1,"Review: staff overlap","No overlap")))</f>
        <v/>
      </c>
      <c r="N24" s="13" t="n"/>
      <c r="O24" s="18" t="n"/>
    </row>
    <row r="25">
      <c r="A25" s="13" t="n"/>
      <c r="B25" s="23" t="n"/>
      <c r="C25" s="15" t="n"/>
      <c r="D25" s="13" t="n"/>
      <c r="E25" s="15" t="n"/>
      <c r="F25" s="13" t="n"/>
      <c r="G25" s="15" t="n"/>
      <c r="H25" s="16" t="n"/>
      <c r="I25" s="8">
        <f>IF($D25="","",IFERROR(VLOOKUP($D25,Groups!$A$5:$C$104,3,FALSE),""))</f>
        <v/>
      </c>
      <c r="J25" s="8">
        <f>IF($E25="","",IFERROR(VLOOKUP($E25,Assumptions!$A$9:$B$108,2,FALSE),""))</f>
        <v/>
      </c>
      <c r="K25" s="17">
        <f>IF($A25="","",IF(OR($E25="",$H25="",$N25=""),"Needs input",IF($J25="","Review: missing limit",IF($H25&gt;$J25,"Review: over limit","Within limit"))))</f>
        <v/>
      </c>
      <c r="L25" s="17">
        <f>IF($A25="","",IF(OR($B25="",$C25="",$D25="",$N25=""),"Needs input",IF(COUNTIFS($B$5:$B$104,$B25,$C$5:$C$104,$C25,$D$5:$D$104,$D25,$N$5:$N$104,"&lt;&gt;Canceled",$N$5:$N$104,"&lt;&gt;")&gt;1,"Review: group overlap","No overlap")))</f>
        <v/>
      </c>
      <c r="M25" s="17">
        <f>IF($A25="","",IF(OR($B25="",$C25="",$G25="",$N25=""),"Needs input",IF(COUNTIFS($B$5:$B$104,$B25,$C$5:$C$104,$C25,$G$5:$G$104,$G25,$N$5:$N$104,"&lt;&gt;Canceled",$N$5:$N$104,"&lt;&gt;")&gt;1,"Review: staff overlap","No overlap")))</f>
        <v/>
      </c>
      <c r="N25" s="13" t="n"/>
      <c r="O25" s="18" t="n"/>
    </row>
    <row r="26">
      <c r="A26" s="13" t="n"/>
      <c r="B26" s="23" t="n"/>
      <c r="C26" s="15" t="n"/>
      <c r="D26" s="13" t="n"/>
      <c r="E26" s="15" t="n"/>
      <c r="F26" s="13" t="n"/>
      <c r="G26" s="15" t="n"/>
      <c r="H26" s="16" t="n"/>
      <c r="I26" s="9">
        <f>IF($D26="","",IFERROR(VLOOKUP($D26,Groups!$A$5:$C$104,3,FALSE),""))</f>
        <v/>
      </c>
      <c r="J26" s="9">
        <f>IF($E26="","",IFERROR(VLOOKUP($E26,Assumptions!$A$9:$B$108,2,FALSE),""))</f>
        <v/>
      </c>
      <c r="K26" s="19">
        <f>IF($A26="","",IF(OR($E26="",$H26="",$N26=""),"Needs input",IF($J26="","Review: missing limit",IF($H26&gt;$J26,"Review: over limit","Within limit"))))</f>
        <v/>
      </c>
      <c r="L26" s="19">
        <f>IF($A26="","",IF(OR($B26="",$C26="",$D26="",$N26=""),"Needs input",IF(COUNTIFS($B$5:$B$104,$B26,$C$5:$C$104,$C26,$D$5:$D$104,$D26,$N$5:$N$104,"&lt;&gt;Canceled",$N$5:$N$104,"&lt;&gt;")&gt;1,"Review: group overlap","No overlap")))</f>
        <v/>
      </c>
      <c r="M26" s="19">
        <f>IF($A26="","",IF(OR($B26="",$C26="",$G26="",$N26=""),"Needs input",IF(COUNTIFS($B$5:$B$104,$B26,$C$5:$C$104,$C26,$G$5:$G$104,$G26,$N$5:$N$104,"&lt;&gt;Canceled",$N$5:$N$104,"&lt;&gt;")&gt;1,"Review: staff overlap","No overlap")))</f>
        <v/>
      </c>
      <c r="N26" s="13" t="n"/>
      <c r="O26" s="18" t="n"/>
    </row>
    <row r="27">
      <c r="A27" s="13" t="n"/>
      <c r="B27" s="23" t="n"/>
      <c r="C27" s="15" t="n"/>
      <c r="D27" s="13" t="n"/>
      <c r="E27" s="15" t="n"/>
      <c r="F27" s="13" t="n"/>
      <c r="G27" s="15" t="n"/>
      <c r="H27" s="16" t="n"/>
      <c r="I27" s="8">
        <f>IF($D27="","",IFERROR(VLOOKUP($D27,Groups!$A$5:$C$104,3,FALSE),""))</f>
        <v/>
      </c>
      <c r="J27" s="8">
        <f>IF($E27="","",IFERROR(VLOOKUP($E27,Assumptions!$A$9:$B$108,2,FALSE),""))</f>
        <v/>
      </c>
      <c r="K27" s="17">
        <f>IF($A27="","",IF(OR($E27="",$H27="",$N27=""),"Needs input",IF($J27="","Review: missing limit",IF($H27&gt;$J27,"Review: over limit","Within limit"))))</f>
        <v/>
      </c>
      <c r="L27" s="17">
        <f>IF($A27="","",IF(OR($B27="",$C27="",$D27="",$N27=""),"Needs input",IF(COUNTIFS($B$5:$B$104,$B27,$C$5:$C$104,$C27,$D$5:$D$104,$D27,$N$5:$N$104,"&lt;&gt;Canceled",$N$5:$N$104,"&lt;&gt;")&gt;1,"Review: group overlap","No overlap")))</f>
        <v/>
      </c>
      <c r="M27" s="17">
        <f>IF($A27="","",IF(OR($B27="",$C27="",$G27="",$N27=""),"Needs input",IF(COUNTIFS($B$5:$B$104,$B27,$C$5:$C$104,$C27,$G$5:$G$104,$G27,$N$5:$N$104,"&lt;&gt;Canceled",$N$5:$N$104,"&lt;&gt;")&gt;1,"Review: staff overlap","No overlap")))</f>
        <v/>
      </c>
      <c r="N27" s="13" t="n"/>
      <c r="O27" s="18" t="n"/>
    </row>
    <row r="28">
      <c r="A28" s="13" t="n"/>
      <c r="B28" s="23" t="n"/>
      <c r="C28" s="15" t="n"/>
      <c r="D28" s="13" t="n"/>
      <c r="E28" s="15" t="n"/>
      <c r="F28" s="13" t="n"/>
      <c r="G28" s="15" t="n"/>
      <c r="H28" s="16" t="n"/>
      <c r="I28" s="9">
        <f>IF($D28="","",IFERROR(VLOOKUP($D28,Groups!$A$5:$C$104,3,FALSE),""))</f>
        <v/>
      </c>
      <c r="J28" s="9">
        <f>IF($E28="","",IFERROR(VLOOKUP($E28,Assumptions!$A$9:$B$108,2,FALSE),""))</f>
        <v/>
      </c>
      <c r="K28" s="19">
        <f>IF($A28="","",IF(OR($E28="",$H28="",$N28=""),"Needs input",IF($J28="","Review: missing limit",IF($H28&gt;$J28,"Review: over limit","Within limit"))))</f>
        <v/>
      </c>
      <c r="L28" s="19">
        <f>IF($A28="","",IF(OR($B28="",$C28="",$D28="",$N28=""),"Needs input",IF(COUNTIFS($B$5:$B$104,$B28,$C$5:$C$104,$C28,$D$5:$D$104,$D28,$N$5:$N$104,"&lt;&gt;Canceled",$N$5:$N$104,"&lt;&gt;")&gt;1,"Review: group overlap","No overlap")))</f>
        <v/>
      </c>
      <c r="M28" s="19">
        <f>IF($A28="","",IF(OR($B28="",$C28="",$G28="",$N28=""),"Needs input",IF(COUNTIFS($B$5:$B$104,$B28,$C$5:$C$104,$C28,$G$5:$G$104,$G28,$N$5:$N$104,"&lt;&gt;Canceled",$N$5:$N$104,"&lt;&gt;")&gt;1,"Review: staff overlap","No overlap")))</f>
        <v/>
      </c>
      <c r="N28" s="13" t="n"/>
      <c r="O28" s="18" t="n"/>
    </row>
    <row r="29">
      <c r="A29" s="13" t="n"/>
      <c r="B29" s="23" t="n"/>
      <c r="C29" s="15" t="n"/>
      <c r="D29" s="13" t="n"/>
      <c r="E29" s="15" t="n"/>
      <c r="F29" s="13" t="n"/>
      <c r="G29" s="15" t="n"/>
      <c r="H29" s="16" t="n"/>
      <c r="I29" s="8">
        <f>IF($D29="","",IFERROR(VLOOKUP($D29,Groups!$A$5:$C$104,3,FALSE),""))</f>
        <v/>
      </c>
      <c r="J29" s="8">
        <f>IF($E29="","",IFERROR(VLOOKUP($E29,Assumptions!$A$9:$B$108,2,FALSE),""))</f>
        <v/>
      </c>
      <c r="K29" s="17">
        <f>IF($A29="","",IF(OR($E29="",$H29="",$N29=""),"Needs input",IF($J29="","Review: missing limit",IF($H29&gt;$J29,"Review: over limit","Within limit"))))</f>
        <v/>
      </c>
      <c r="L29" s="17">
        <f>IF($A29="","",IF(OR($B29="",$C29="",$D29="",$N29=""),"Needs input",IF(COUNTIFS($B$5:$B$104,$B29,$C$5:$C$104,$C29,$D$5:$D$104,$D29,$N$5:$N$104,"&lt;&gt;Canceled",$N$5:$N$104,"&lt;&gt;")&gt;1,"Review: group overlap","No overlap")))</f>
        <v/>
      </c>
      <c r="M29" s="17">
        <f>IF($A29="","",IF(OR($B29="",$C29="",$G29="",$N29=""),"Needs input",IF(COUNTIFS($B$5:$B$104,$B29,$C$5:$C$104,$C29,$G$5:$G$104,$G29,$N$5:$N$104,"&lt;&gt;Canceled",$N$5:$N$104,"&lt;&gt;")&gt;1,"Review: staff overlap","No overlap")))</f>
        <v/>
      </c>
      <c r="N29" s="13" t="n"/>
      <c r="O29" s="18" t="n"/>
    </row>
    <row r="30">
      <c r="A30" s="13" t="n"/>
      <c r="B30" s="23" t="n"/>
      <c r="C30" s="15" t="n"/>
      <c r="D30" s="13" t="n"/>
      <c r="E30" s="15" t="n"/>
      <c r="F30" s="13" t="n"/>
      <c r="G30" s="15" t="n"/>
      <c r="H30" s="16" t="n"/>
      <c r="I30" s="9">
        <f>IF($D30="","",IFERROR(VLOOKUP($D30,Groups!$A$5:$C$104,3,FALSE),""))</f>
        <v/>
      </c>
      <c r="J30" s="9">
        <f>IF($E30="","",IFERROR(VLOOKUP($E30,Assumptions!$A$9:$B$108,2,FALSE),""))</f>
        <v/>
      </c>
      <c r="K30" s="19">
        <f>IF($A30="","",IF(OR($E30="",$H30="",$N30=""),"Needs input",IF($J30="","Review: missing limit",IF($H30&gt;$J30,"Review: over limit","Within limit"))))</f>
        <v/>
      </c>
      <c r="L30" s="19">
        <f>IF($A30="","",IF(OR($B30="",$C30="",$D30="",$N30=""),"Needs input",IF(COUNTIFS($B$5:$B$104,$B30,$C$5:$C$104,$C30,$D$5:$D$104,$D30,$N$5:$N$104,"&lt;&gt;Canceled",$N$5:$N$104,"&lt;&gt;")&gt;1,"Review: group overlap","No overlap")))</f>
        <v/>
      </c>
      <c r="M30" s="19">
        <f>IF($A30="","",IF(OR($B30="",$C30="",$G30="",$N30=""),"Needs input",IF(COUNTIFS($B$5:$B$104,$B30,$C$5:$C$104,$C30,$G$5:$G$104,$G30,$N$5:$N$104,"&lt;&gt;Canceled",$N$5:$N$104,"&lt;&gt;")&gt;1,"Review: staff overlap","No overlap")))</f>
        <v/>
      </c>
      <c r="N30" s="13" t="n"/>
      <c r="O30" s="18" t="n"/>
    </row>
    <row r="31">
      <c r="A31" s="13" t="n"/>
      <c r="B31" s="23" t="n"/>
      <c r="C31" s="15" t="n"/>
      <c r="D31" s="13" t="n"/>
      <c r="E31" s="15" t="n"/>
      <c r="F31" s="13" t="n"/>
      <c r="G31" s="15" t="n"/>
      <c r="H31" s="16" t="n"/>
      <c r="I31" s="8">
        <f>IF($D31="","",IFERROR(VLOOKUP($D31,Groups!$A$5:$C$104,3,FALSE),""))</f>
        <v/>
      </c>
      <c r="J31" s="8">
        <f>IF($E31="","",IFERROR(VLOOKUP($E31,Assumptions!$A$9:$B$108,2,FALSE),""))</f>
        <v/>
      </c>
      <c r="K31" s="17">
        <f>IF($A31="","",IF(OR($E31="",$H31="",$N31=""),"Needs input",IF($J31="","Review: missing limit",IF($H31&gt;$J31,"Review: over limit","Within limit"))))</f>
        <v/>
      </c>
      <c r="L31" s="17">
        <f>IF($A31="","",IF(OR($B31="",$C31="",$D31="",$N31=""),"Needs input",IF(COUNTIFS($B$5:$B$104,$B31,$C$5:$C$104,$C31,$D$5:$D$104,$D31,$N$5:$N$104,"&lt;&gt;Canceled",$N$5:$N$104,"&lt;&gt;")&gt;1,"Review: group overlap","No overlap")))</f>
        <v/>
      </c>
      <c r="M31" s="17">
        <f>IF($A31="","",IF(OR($B31="",$C31="",$G31="",$N31=""),"Needs input",IF(COUNTIFS($B$5:$B$104,$B31,$C$5:$C$104,$C31,$G$5:$G$104,$G31,$N$5:$N$104,"&lt;&gt;Canceled",$N$5:$N$104,"&lt;&gt;")&gt;1,"Review: staff overlap","No overlap")))</f>
        <v/>
      </c>
      <c r="N31" s="13" t="n"/>
      <c r="O31" s="18" t="n"/>
    </row>
    <row r="32">
      <c r="A32" s="13" t="n"/>
      <c r="B32" s="23" t="n"/>
      <c r="C32" s="15" t="n"/>
      <c r="D32" s="13" t="n"/>
      <c r="E32" s="15" t="n"/>
      <c r="F32" s="13" t="n"/>
      <c r="G32" s="15" t="n"/>
      <c r="H32" s="16" t="n"/>
      <c r="I32" s="9">
        <f>IF($D32="","",IFERROR(VLOOKUP($D32,Groups!$A$5:$C$104,3,FALSE),""))</f>
        <v/>
      </c>
      <c r="J32" s="9">
        <f>IF($E32="","",IFERROR(VLOOKUP($E32,Assumptions!$A$9:$B$108,2,FALSE),""))</f>
        <v/>
      </c>
      <c r="K32" s="19">
        <f>IF($A32="","",IF(OR($E32="",$H32="",$N32=""),"Needs input",IF($J32="","Review: missing limit",IF($H32&gt;$J32,"Review: over limit","Within limit"))))</f>
        <v/>
      </c>
      <c r="L32" s="19">
        <f>IF($A32="","",IF(OR($B32="",$C32="",$D32="",$N32=""),"Needs input",IF(COUNTIFS($B$5:$B$104,$B32,$C$5:$C$104,$C32,$D$5:$D$104,$D32,$N$5:$N$104,"&lt;&gt;Canceled",$N$5:$N$104,"&lt;&gt;")&gt;1,"Review: group overlap","No overlap")))</f>
        <v/>
      </c>
      <c r="M32" s="19">
        <f>IF($A32="","",IF(OR($B32="",$C32="",$G32="",$N32=""),"Needs input",IF(COUNTIFS($B$5:$B$104,$B32,$C$5:$C$104,$C32,$G$5:$G$104,$G32,$N$5:$N$104,"&lt;&gt;Canceled",$N$5:$N$104,"&lt;&gt;")&gt;1,"Review: staff overlap","No overlap")))</f>
        <v/>
      </c>
      <c r="N32" s="13" t="n"/>
      <c r="O32" s="18" t="n"/>
    </row>
    <row r="33">
      <c r="A33" s="13" t="n"/>
      <c r="B33" s="23" t="n"/>
      <c r="C33" s="15" t="n"/>
      <c r="D33" s="13" t="n"/>
      <c r="E33" s="15" t="n"/>
      <c r="F33" s="13" t="n"/>
      <c r="G33" s="15" t="n"/>
      <c r="H33" s="16" t="n"/>
      <c r="I33" s="8">
        <f>IF($D33="","",IFERROR(VLOOKUP($D33,Groups!$A$5:$C$104,3,FALSE),""))</f>
        <v/>
      </c>
      <c r="J33" s="8">
        <f>IF($E33="","",IFERROR(VLOOKUP($E33,Assumptions!$A$9:$B$108,2,FALSE),""))</f>
        <v/>
      </c>
      <c r="K33" s="17">
        <f>IF($A33="","",IF(OR($E33="",$H33="",$N33=""),"Needs input",IF($J33="","Review: missing limit",IF($H33&gt;$J33,"Review: over limit","Within limit"))))</f>
        <v/>
      </c>
      <c r="L33" s="17">
        <f>IF($A33="","",IF(OR($B33="",$C33="",$D33="",$N33=""),"Needs input",IF(COUNTIFS($B$5:$B$104,$B33,$C$5:$C$104,$C33,$D$5:$D$104,$D33,$N$5:$N$104,"&lt;&gt;Canceled",$N$5:$N$104,"&lt;&gt;")&gt;1,"Review: group overlap","No overlap")))</f>
        <v/>
      </c>
      <c r="M33" s="17">
        <f>IF($A33="","",IF(OR($B33="",$C33="",$G33="",$N33=""),"Needs input",IF(COUNTIFS($B$5:$B$104,$B33,$C$5:$C$104,$C33,$G$5:$G$104,$G33,$N$5:$N$104,"&lt;&gt;Canceled",$N$5:$N$104,"&lt;&gt;")&gt;1,"Review: staff overlap","No overlap")))</f>
        <v/>
      </c>
      <c r="N33" s="13" t="n"/>
      <c r="O33" s="18" t="n"/>
    </row>
    <row r="34">
      <c r="A34" s="13" t="n"/>
      <c r="B34" s="23" t="n"/>
      <c r="C34" s="15" t="n"/>
      <c r="D34" s="13" t="n"/>
      <c r="E34" s="15" t="n"/>
      <c r="F34" s="13" t="n"/>
      <c r="G34" s="15" t="n"/>
      <c r="H34" s="16" t="n"/>
      <c r="I34" s="9">
        <f>IF($D34="","",IFERROR(VLOOKUP($D34,Groups!$A$5:$C$104,3,FALSE),""))</f>
        <v/>
      </c>
      <c r="J34" s="9">
        <f>IF($E34="","",IFERROR(VLOOKUP($E34,Assumptions!$A$9:$B$108,2,FALSE),""))</f>
        <v/>
      </c>
      <c r="K34" s="19">
        <f>IF($A34="","",IF(OR($E34="",$H34="",$N34=""),"Needs input",IF($J34="","Review: missing limit",IF($H34&gt;$J34,"Review: over limit","Within limit"))))</f>
        <v/>
      </c>
      <c r="L34" s="19">
        <f>IF($A34="","",IF(OR($B34="",$C34="",$D34="",$N34=""),"Needs input",IF(COUNTIFS($B$5:$B$104,$B34,$C$5:$C$104,$C34,$D$5:$D$104,$D34,$N$5:$N$104,"&lt;&gt;Canceled",$N$5:$N$104,"&lt;&gt;")&gt;1,"Review: group overlap","No overlap")))</f>
        <v/>
      </c>
      <c r="M34" s="19">
        <f>IF($A34="","",IF(OR($B34="",$C34="",$G34="",$N34=""),"Needs input",IF(COUNTIFS($B$5:$B$104,$B34,$C$5:$C$104,$C34,$G$5:$G$104,$G34,$N$5:$N$104,"&lt;&gt;Canceled",$N$5:$N$104,"&lt;&gt;")&gt;1,"Review: staff overlap","No overlap")))</f>
        <v/>
      </c>
      <c r="N34" s="13" t="n"/>
      <c r="O34" s="18" t="n"/>
    </row>
    <row r="35">
      <c r="A35" s="13" t="n"/>
      <c r="B35" s="23" t="n"/>
      <c r="C35" s="15" t="n"/>
      <c r="D35" s="13" t="n"/>
      <c r="E35" s="15" t="n"/>
      <c r="F35" s="13" t="n"/>
      <c r="G35" s="15" t="n"/>
      <c r="H35" s="16" t="n"/>
      <c r="I35" s="8">
        <f>IF($D35="","",IFERROR(VLOOKUP($D35,Groups!$A$5:$C$104,3,FALSE),""))</f>
        <v/>
      </c>
      <c r="J35" s="8">
        <f>IF($E35="","",IFERROR(VLOOKUP($E35,Assumptions!$A$9:$B$108,2,FALSE),""))</f>
        <v/>
      </c>
      <c r="K35" s="17">
        <f>IF($A35="","",IF(OR($E35="",$H35="",$N35=""),"Needs input",IF($J35="","Review: missing limit",IF($H35&gt;$J35,"Review: over limit","Within limit"))))</f>
        <v/>
      </c>
      <c r="L35" s="17">
        <f>IF($A35="","",IF(OR($B35="",$C35="",$D35="",$N35=""),"Needs input",IF(COUNTIFS($B$5:$B$104,$B35,$C$5:$C$104,$C35,$D$5:$D$104,$D35,$N$5:$N$104,"&lt;&gt;Canceled",$N$5:$N$104,"&lt;&gt;")&gt;1,"Review: group overlap","No overlap")))</f>
        <v/>
      </c>
      <c r="M35" s="17">
        <f>IF($A35="","",IF(OR($B35="",$C35="",$G35="",$N35=""),"Needs input",IF(COUNTIFS($B$5:$B$104,$B35,$C$5:$C$104,$C35,$G$5:$G$104,$G35,$N$5:$N$104,"&lt;&gt;Canceled",$N$5:$N$104,"&lt;&gt;")&gt;1,"Review: staff overlap","No overlap")))</f>
        <v/>
      </c>
      <c r="N35" s="13" t="n"/>
      <c r="O35" s="18" t="n"/>
    </row>
    <row r="36">
      <c r="A36" s="13" t="n"/>
      <c r="B36" s="23" t="n"/>
      <c r="C36" s="15" t="n"/>
      <c r="D36" s="13" t="n"/>
      <c r="E36" s="15" t="n"/>
      <c r="F36" s="13" t="n"/>
      <c r="G36" s="15" t="n"/>
      <c r="H36" s="16" t="n"/>
      <c r="I36" s="9">
        <f>IF($D36="","",IFERROR(VLOOKUP($D36,Groups!$A$5:$C$104,3,FALSE),""))</f>
        <v/>
      </c>
      <c r="J36" s="9">
        <f>IF($E36="","",IFERROR(VLOOKUP($E36,Assumptions!$A$9:$B$108,2,FALSE),""))</f>
        <v/>
      </c>
      <c r="K36" s="19">
        <f>IF($A36="","",IF(OR($E36="",$H36="",$N36=""),"Needs input",IF($J36="","Review: missing limit",IF($H36&gt;$J36,"Review: over limit","Within limit"))))</f>
        <v/>
      </c>
      <c r="L36" s="19">
        <f>IF($A36="","",IF(OR($B36="",$C36="",$D36="",$N36=""),"Needs input",IF(COUNTIFS($B$5:$B$104,$B36,$C$5:$C$104,$C36,$D$5:$D$104,$D36,$N$5:$N$104,"&lt;&gt;Canceled",$N$5:$N$104,"&lt;&gt;")&gt;1,"Review: group overlap","No overlap")))</f>
        <v/>
      </c>
      <c r="M36" s="19">
        <f>IF($A36="","",IF(OR($B36="",$C36="",$G36="",$N36=""),"Needs input",IF(COUNTIFS($B$5:$B$104,$B36,$C$5:$C$104,$C36,$G$5:$G$104,$G36,$N$5:$N$104,"&lt;&gt;Canceled",$N$5:$N$104,"&lt;&gt;")&gt;1,"Review: staff overlap","No overlap")))</f>
        <v/>
      </c>
      <c r="N36" s="13" t="n"/>
      <c r="O36" s="18" t="n"/>
    </row>
    <row r="37">
      <c r="A37" s="13" t="n"/>
      <c r="B37" s="23" t="n"/>
      <c r="C37" s="15" t="n"/>
      <c r="D37" s="13" t="n"/>
      <c r="E37" s="15" t="n"/>
      <c r="F37" s="13" t="n"/>
      <c r="G37" s="15" t="n"/>
      <c r="H37" s="16" t="n"/>
      <c r="I37" s="8">
        <f>IF($D37="","",IFERROR(VLOOKUP($D37,Groups!$A$5:$C$104,3,FALSE),""))</f>
        <v/>
      </c>
      <c r="J37" s="8">
        <f>IF($E37="","",IFERROR(VLOOKUP($E37,Assumptions!$A$9:$B$108,2,FALSE),""))</f>
        <v/>
      </c>
      <c r="K37" s="17">
        <f>IF($A37="","",IF(OR($E37="",$H37="",$N37=""),"Needs input",IF($J37="","Review: missing limit",IF($H37&gt;$J37,"Review: over limit","Within limit"))))</f>
        <v/>
      </c>
      <c r="L37" s="17">
        <f>IF($A37="","",IF(OR($B37="",$C37="",$D37="",$N37=""),"Needs input",IF(COUNTIFS($B$5:$B$104,$B37,$C$5:$C$104,$C37,$D$5:$D$104,$D37,$N$5:$N$104,"&lt;&gt;Canceled",$N$5:$N$104,"&lt;&gt;")&gt;1,"Review: group overlap","No overlap")))</f>
        <v/>
      </c>
      <c r="M37" s="17">
        <f>IF($A37="","",IF(OR($B37="",$C37="",$G37="",$N37=""),"Needs input",IF(COUNTIFS($B$5:$B$104,$B37,$C$5:$C$104,$C37,$G$5:$G$104,$G37,$N$5:$N$104,"&lt;&gt;Canceled",$N$5:$N$104,"&lt;&gt;")&gt;1,"Review: staff overlap","No overlap")))</f>
        <v/>
      </c>
      <c r="N37" s="13" t="n"/>
      <c r="O37" s="18" t="n"/>
    </row>
    <row r="38">
      <c r="A38" s="13" t="n"/>
      <c r="B38" s="23" t="n"/>
      <c r="C38" s="15" t="n"/>
      <c r="D38" s="13" t="n"/>
      <c r="E38" s="15" t="n"/>
      <c r="F38" s="13" t="n"/>
      <c r="G38" s="15" t="n"/>
      <c r="H38" s="16" t="n"/>
      <c r="I38" s="9">
        <f>IF($D38="","",IFERROR(VLOOKUP($D38,Groups!$A$5:$C$104,3,FALSE),""))</f>
        <v/>
      </c>
      <c r="J38" s="9">
        <f>IF($E38="","",IFERROR(VLOOKUP($E38,Assumptions!$A$9:$B$108,2,FALSE),""))</f>
        <v/>
      </c>
      <c r="K38" s="19">
        <f>IF($A38="","",IF(OR($E38="",$H38="",$N38=""),"Needs input",IF($J38="","Review: missing limit",IF($H38&gt;$J38,"Review: over limit","Within limit"))))</f>
        <v/>
      </c>
      <c r="L38" s="19">
        <f>IF($A38="","",IF(OR($B38="",$C38="",$D38="",$N38=""),"Needs input",IF(COUNTIFS($B$5:$B$104,$B38,$C$5:$C$104,$C38,$D$5:$D$104,$D38,$N$5:$N$104,"&lt;&gt;Canceled",$N$5:$N$104,"&lt;&gt;")&gt;1,"Review: group overlap","No overlap")))</f>
        <v/>
      </c>
      <c r="M38" s="19">
        <f>IF($A38="","",IF(OR($B38="",$C38="",$G38="",$N38=""),"Needs input",IF(COUNTIFS($B$5:$B$104,$B38,$C$5:$C$104,$C38,$G$5:$G$104,$G38,$N$5:$N$104,"&lt;&gt;Canceled",$N$5:$N$104,"&lt;&gt;")&gt;1,"Review: staff overlap","No overlap")))</f>
        <v/>
      </c>
      <c r="N38" s="13" t="n"/>
      <c r="O38" s="18" t="n"/>
    </row>
    <row r="39">
      <c r="A39" s="13" t="n"/>
      <c r="B39" s="23" t="n"/>
      <c r="C39" s="15" t="n"/>
      <c r="D39" s="13" t="n"/>
      <c r="E39" s="15" t="n"/>
      <c r="F39" s="13" t="n"/>
      <c r="G39" s="15" t="n"/>
      <c r="H39" s="16" t="n"/>
      <c r="I39" s="8">
        <f>IF($D39="","",IFERROR(VLOOKUP($D39,Groups!$A$5:$C$104,3,FALSE),""))</f>
        <v/>
      </c>
      <c r="J39" s="8">
        <f>IF($E39="","",IFERROR(VLOOKUP($E39,Assumptions!$A$9:$B$108,2,FALSE),""))</f>
        <v/>
      </c>
      <c r="K39" s="17">
        <f>IF($A39="","",IF(OR($E39="",$H39="",$N39=""),"Needs input",IF($J39="","Review: missing limit",IF($H39&gt;$J39,"Review: over limit","Within limit"))))</f>
        <v/>
      </c>
      <c r="L39" s="17">
        <f>IF($A39="","",IF(OR($B39="",$C39="",$D39="",$N39=""),"Needs input",IF(COUNTIFS($B$5:$B$104,$B39,$C$5:$C$104,$C39,$D$5:$D$104,$D39,$N$5:$N$104,"&lt;&gt;Canceled",$N$5:$N$104,"&lt;&gt;")&gt;1,"Review: group overlap","No overlap")))</f>
        <v/>
      </c>
      <c r="M39" s="17">
        <f>IF($A39="","",IF(OR($B39="",$C39="",$G39="",$N39=""),"Needs input",IF(COUNTIFS($B$5:$B$104,$B39,$C$5:$C$104,$C39,$G$5:$G$104,$G39,$N$5:$N$104,"&lt;&gt;Canceled",$N$5:$N$104,"&lt;&gt;")&gt;1,"Review: staff overlap","No overlap")))</f>
        <v/>
      </c>
      <c r="N39" s="13" t="n"/>
      <c r="O39" s="18" t="n"/>
    </row>
    <row r="40">
      <c r="A40" s="13" t="n"/>
      <c r="B40" s="23" t="n"/>
      <c r="C40" s="15" t="n"/>
      <c r="D40" s="13" t="n"/>
      <c r="E40" s="15" t="n"/>
      <c r="F40" s="13" t="n"/>
      <c r="G40" s="15" t="n"/>
      <c r="H40" s="16" t="n"/>
      <c r="I40" s="9">
        <f>IF($D40="","",IFERROR(VLOOKUP($D40,Groups!$A$5:$C$104,3,FALSE),""))</f>
        <v/>
      </c>
      <c r="J40" s="9">
        <f>IF($E40="","",IFERROR(VLOOKUP($E40,Assumptions!$A$9:$B$108,2,FALSE),""))</f>
        <v/>
      </c>
      <c r="K40" s="19">
        <f>IF($A40="","",IF(OR($E40="",$H40="",$N40=""),"Needs input",IF($J40="","Review: missing limit",IF($H40&gt;$J40,"Review: over limit","Within limit"))))</f>
        <v/>
      </c>
      <c r="L40" s="19">
        <f>IF($A40="","",IF(OR($B40="",$C40="",$D40="",$N40=""),"Needs input",IF(COUNTIFS($B$5:$B$104,$B40,$C$5:$C$104,$C40,$D$5:$D$104,$D40,$N$5:$N$104,"&lt;&gt;Canceled",$N$5:$N$104,"&lt;&gt;")&gt;1,"Review: group overlap","No overlap")))</f>
        <v/>
      </c>
      <c r="M40" s="19">
        <f>IF($A40="","",IF(OR($B40="",$C40="",$G40="",$N40=""),"Needs input",IF(COUNTIFS($B$5:$B$104,$B40,$C$5:$C$104,$C40,$G$5:$G$104,$G40,$N$5:$N$104,"&lt;&gt;Canceled",$N$5:$N$104,"&lt;&gt;")&gt;1,"Review: staff overlap","No overlap")))</f>
        <v/>
      </c>
      <c r="N40" s="13" t="n"/>
      <c r="O40" s="18" t="n"/>
    </row>
    <row r="41">
      <c r="A41" s="13" t="n"/>
      <c r="B41" s="23" t="n"/>
      <c r="C41" s="15" t="n"/>
      <c r="D41" s="13" t="n"/>
      <c r="E41" s="15" t="n"/>
      <c r="F41" s="13" t="n"/>
      <c r="G41" s="15" t="n"/>
      <c r="H41" s="16" t="n"/>
      <c r="I41" s="8">
        <f>IF($D41="","",IFERROR(VLOOKUP($D41,Groups!$A$5:$C$104,3,FALSE),""))</f>
        <v/>
      </c>
      <c r="J41" s="8">
        <f>IF($E41="","",IFERROR(VLOOKUP($E41,Assumptions!$A$9:$B$108,2,FALSE),""))</f>
        <v/>
      </c>
      <c r="K41" s="17">
        <f>IF($A41="","",IF(OR($E41="",$H41="",$N41=""),"Needs input",IF($J41="","Review: missing limit",IF($H41&gt;$J41,"Review: over limit","Within limit"))))</f>
        <v/>
      </c>
      <c r="L41" s="17">
        <f>IF($A41="","",IF(OR($B41="",$C41="",$D41="",$N41=""),"Needs input",IF(COUNTIFS($B$5:$B$104,$B41,$C$5:$C$104,$C41,$D$5:$D$104,$D41,$N$5:$N$104,"&lt;&gt;Canceled",$N$5:$N$104,"&lt;&gt;")&gt;1,"Review: group overlap","No overlap")))</f>
        <v/>
      </c>
      <c r="M41" s="17">
        <f>IF($A41="","",IF(OR($B41="",$C41="",$G41="",$N41=""),"Needs input",IF(COUNTIFS($B$5:$B$104,$B41,$C$5:$C$104,$C41,$G$5:$G$104,$G41,$N$5:$N$104,"&lt;&gt;Canceled",$N$5:$N$104,"&lt;&gt;")&gt;1,"Review: staff overlap","No overlap")))</f>
        <v/>
      </c>
      <c r="N41" s="13" t="n"/>
      <c r="O41" s="18" t="n"/>
    </row>
    <row r="42">
      <c r="A42" s="13" t="n"/>
      <c r="B42" s="23" t="n"/>
      <c r="C42" s="15" t="n"/>
      <c r="D42" s="13" t="n"/>
      <c r="E42" s="15" t="n"/>
      <c r="F42" s="13" t="n"/>
      <c r="G42" s="15" t="n"/>
      <c r="H42" s="16" t="n"/>
      <c r="I42" s="9">
        <f>IF($D42="","",IFERROR(VLOOKUP($D42,Groups!$A$5:$C$104,3,FALSE),""))</f>
        <v/>
      </c>
      <c r="J42" s="9">
        <f>IF($E42="","",IFERROR(VLOOKUP($E42,Assumptions!$A$9:$B$108,2,FALSE),""))</f>
        <v/>
      </c>
      <c r="K42" s="19">
        <f>IF($A42="","",IF(OR($E42="",$H42="",$N42=""),"Needs input",IF($J42="","Review: missing limit",IF($H42&gt;$J42,"Review: over limit","Within limit"))))</f>
        <v/>
      </c>
      <c r="L42" s="19">
        <f>IF($A42="","",IF(OR($B42="",$C42="",$D42="",$N42=""),"Needs input",IF(COUNTIFS($B$5:$B$104,$B42,$C$5:$C$104,$C42,$D$5:$D$104,$D42,$N$5:$N$104,"&lt;&gt;Canceled",$N$5:$N$104,"&lt;&gt;")&gt;1,"Review: group overlap","No overlap")))</f>
        <v/>
      </c>
      <c r="M42" s="19">
        <f>IF($A42="","",IF(OR($B42="",$C42="",$G42="",$N42=""),"Needs input",IF(COUNTIFS($B$5:$B$104,$B42,$C$5:$C$104,$C42,$G$5:$G$104,$G42,$N$5:$N$104,"&lt;&gt;Canceled",$N$5:$N$104,"&lt;&gt;")&gt;1,"Review: staff overlap","No overlap")))</f>
        <v/>
      </c>
      <c r="N42" s="13" t="n"/>
      <c r="O42" s="18" t="n"/>
    </row>
    <row r="43">
      <c r="A43" s="13" t="n"/>
      <c r="B43" s="23" t="n"/>
      <c r="C43" s="15" t="n"/>
      <c r="D43" s="13" t="n"/>
      <c r="E43" s="15" t="n"/>
      <c r="F43" s="13" t="n"/>
      <c r="G43" s="15" t="n"/>
      <c r="H43" s="16" t="n"/>
      <c r="I43" s="8">
        <f>IF($D43="","",IFERROR(VLOOKUP($D43,Groups!$A$5:$C$104,3,FALSE),""))</f>
        <v/>
      </c>
      <c r="J43" s="8">
        <f>IF($E43="","",IFERROR(VLOOKUP($E43,Assumptions!$A$9:$B$108,2,FALSE),""))</f>
        <v/>
      </c>
      <c r="K43" s="17">
        <f>IF($A43="","",IF(OR($E43="",$H43="",$N43=""),"Needs input",IF($J43="","Review: missing limit",IF($H43&gt;$J43,"Review: over limit","Within limit"))))</f>
        <v/>
      </c>
      <c r="L43" s="17">
        <f>IF($A43="","",IF(OR($B43="",$C43="",$D43="",$N43=""),"Needs input",IF(COUNTIFS($B$5:$B$104,$B43,$C$5:$C$104,$C43,$D$5:$D$104,$D43,$N$5:$N$104,"&lt;&gt;Canceled",$N$5:$N$104,"&lt;&gt;")&gt;1,"Review: group overlap","No overlap")))</f>
        <v/>
      </c>
      <c r="M43" s="17">
        <f>IF($A43="","",IF(OR($B43="",$C43="",$G43="",$N43=""),"Needs input",IF(COUNTIFS($B$5:$B$104,$B43,$C$5:$C$104,$C43,$G$5:$G$104,$G43,$N$5:$N$104,"&lt;&gt;Canceled",$N$5:$N$104,"&lt;&gt;")&gt;1,"Review: staff overlap","No overlap")))</f>
        <v/>
      </c>
      <c r="N43" s="13" t="n"/>
      <c r="O43" s="18" t="n"/>
    </row>
    <row r="44">
      <c r="A44" s="13" t="n"/>
      <c r="B44" s="23" t="n"/>
      <c r="C44" s="15" t="n"/>
      <c r="D44" s="13" t="n"/>
      <c r="E44" s="15" t="n"/>
      <c r="F44" s="13" t="n"/>
      <c r="G44" s="15" t="n"/>
      <c r="H44" s="16" t="n"/>
      <c r="I44" s="9">
        <f>IF($D44="","",IFERROR(VLOOKUP($D44,Groups!$A$5:$C$104,3,FALSE),""))</f>
        <v/>
      </c>
      <c r="J44" s="9">
        <f>IF($E44="","",IFERROR(VLOOKUP($E44,Assumptions!$A$9:$B$108,2,FALSE),""))</f>
        <v/>
      </c>
      <c r="K44" s="19">
        <f>IF($A44="","",IF(OR($E44="",$H44="",$N44=""),"Needs input",IF($J44="","Review: missing limit",IF($H44&gt;$J44,"Review: over limit","Within limit"))))</f>
        <v/>
      </c>
      <c r="L44" s="19">
        <f>IF($A44="","",IF(OR($B44="",$C44="",$D44="",$N44=""),"Needs input",IF(COUNTIFS($B$5:$B$104,$B44,$C$5:$C$104,$C44,$D$5:$D$104,$D44,$N$5:$N$104,"&lt;&gt;Canceled",$N$5:$N$104,"&lt;&gt;")&gt;1,"Review: group overlap","No overlap")))</f>
        <v/>
      </c>
      <c r="M44" s="19">
        <f>IF($A44="","",IF(OR($B44="",$C44="",$G44="",$N44=""),"Needs input",IF(COUNTIFS($B$5:$B$104,$B44,$C$5:$C$104,$C44,$G$5:$G$104,$G44,$N$5:$N$104,"&lt;&gt;Canceled",$N$5:$N$104,"&lt;&gt;")&gt;1,"Review: staff overlap","No overlap")))</f>
        <v/>
      </c>
      <c r="N44" s="13" t="n"/>
      <c r="O44" s="18" t="n"/>
    </row>
    <row r="45">
      <c r="A45" s="13" t="n"/>
      <c r="B45" s="23" t="n"/>
      <c r="C45" s="15" t="n"/>
      <c r="D45" s="13" t="n"/>
      <c r="E45" s="15" t="n"/>
      <c r="F45" s="13" t="n"/>
      <c r="G45" s="15" t="n"/>
      <c r="H45" s="16" t="n"/>
      <c r="I45" s="8">
        <f>IF($D45="","",IFERROR(VLOOKUP($D45,Groups!$A$5:$C$104,3,FALSE),""))</f>
        <v/>
      </c>
      <c r="J45" s="8">
        <f>IF($E45="","",IFERROR(VLOOKUP($E45,Assumptions!$A$9:$B$108,2,FALSE),""))</f>
        <v/>
      </c>
      <c r="K45" s="17">
        <f>IF($A45="","",IF(OR($E45="",$H45="",$N45=""),"Needs input",IF($J45="","Review: missing limit",IF($H45&gt;$J45,"Review: over limit","Within limit"))))</f>
        <v/>
      </c>
      <c r="L45" s="17">
        <f>IF($A45="","",IF(OR($B45="",$C45="",$D45="",$N45=""),"Needs input",IF(COUNTIFS($B$5:$B$104,$B45,$C$5:$C$104,$C45,$D$5:$D$104,$D45,$N$5:$N$104,"&lt;&gt;Canceled",$N$5:$N$104,"&lt;&gt;")&gt;1,"Review: group overlap","No overlap")))</f>
        <v/>
      </c>
      <c r="M45" s="17">
        <f>IF($A45="","",IF(OR($B45="",$C45="",$G45="",$N45=""),"Needs input",IF(COUNTIFS($B$5:$B$104,$B45,$C$5:$C$104,$C45,$G$5:$G$104,$G45,$N$5:$N$104,"&lt;&gt;Canceled",$N$5:$N$104,"&lt;&gt;")&gt;1,"Review: staff overlap","No overlap")))</f>
        <v/>
      </c>
      <c r="N45" s="13" t="n"/>
      <c r="O45" s="18" t="n"/>
    </row>
    <row r="46">
      <c r="A46" s="13" t="n"/>
      <c r="B46" s="23" t="n"/>
      <c r="C46" s="15" t="n"/>
      <c r="D46" s="13" t="n"/>
      <c r="E46" s="15" t="n"/>
      <c r="F46" s="13" t="n"/>
      <c r="G46" s="15" t="n"/>
      <c r="H46" s="16" t="n"/>
      <c r="I46" s="9">
        <f>IF($D46="","",IFERROR(VLOOKUP($D46,Groups!$A$5:$C$104,3,FALSE),""))</f>
        <v/>
      </c>
      <c r="J46" s="9">
        <f>IF($E46="","",IFERROR(VLOOKUP($E46,Assumptions!$A$9:$B$108,2,FALSE),""))</f>
        <v/>
      </c>
      <c r="K46" s="19">
        <f>IF($A46="","",IF(OR($E46="",$H46="",$N46=""),"Needs input",IF($J46="","Review: missing limit",IF($H46&gt;$J46,"Review: over limit","Within limit"))))</f>
        <v/>
      </c>
      <c r="L46" s="19">
        <f>IF($A46="","",IF(OR($B46="",$C46="",$D46="",$N46=""),"Needs input",IF(COUNTIFS($B$5:$B$104,$B46,$C$5:$C$104,$C46,$D$5:$D$104,$D46,$N$5:$N$104,"&lt;&gt;Canceled",$N$5:$N$104,"&lt;&gt;")&gt;1,"Review: group overlap","No overlap")))</f>
        <v/>
      </c>
      <c r="M46" s="19">
        <f>IF($A46="","",IF(OR($B46="",$C46="",$G46="",$N46=""),"Needs input",IF(COUNTIFS($B$5:$B$104,$B46,$C$5:$C$104,$C46,$G$5:$G$104,$G46,$N$5:$N$104,"&lt;&gt;Canceled",$N$5:$N$104,"&lt;&gt;")&gt;1,"Review: staff overlap","No overlap")))</f>
        <v/>
      </c>
      <c r="N46" s="13" t="n"/>
      <c r="O46" s="18" t="n"/>
    </row>
    <row r="47">
      <c r="A47" s="13" t="n"/>
      <c r="B47" s="23" t="n"/>
      <c r="C47" s="15" t="n"/>
      <c r="D47" s="13" t="n"/>
      <c r="E47" s="15" t="n"/>
      <c r="F47" s="13" t="n"/>
      <c r="G47" s="15" t="n"/>
      <c r="H47" s="16" t="n"/>
      <c r="I47" s="8">
        <f>IF($D47="","",IFERROR(VLOOKUP($D47,Groups!$A$5:$C$104,3,FALSE),""))</f>
        <v/>
      </c>
      <c r="J47" s="8">
        <f>IF($E47="","",IFERROR(VLOOKUP($E47,Assumptions!$A$9:$B$108,2,FALSE),""))</f>
        <v/>
      </c>
      <c r="K47" s="17">
        <f>IF($A47="","",IF(OR($E47="",$H47="",$N47=""),"Needs input",IF($J47="","Review: missing limit",IF($H47&gt;$J47,"Review: over limit","Within limit"))))</f>
        <v/>
      </c>
      <c r="L47" s="17">
        <f>IF($A47="","",IF(OR($B47="",$C47="",$D47="",$N47=""),"Needs input",IF(COUNTIFS($B$5:$B$104,$B47,$C$5:$C$104,$C47,$D$5:$D$104,$D47,$N$5:$N$104,"&lt;&gt;Canceled",$N$5:$N$104,"&lt;&gt;")&gt;1,"Review: group overlap","No overlap")))</f>
        <v/>
      </c>
      <c r="M47" s="17">
        <f>IF($A47="","",IF(OR($B47="",$C47="",$G47="",$N47=""),"Needs input",IF(COUNTIFS($B$5:$B$104,$B47,$C$5:$C$104,$C47,$G$5:$G$104,$G47,$N$5:$N$104,"&lt;&gt;Canceled",$N$5:$N$104,"&lt;&gt;")&gt;1,"Review: staff overlap","No overlap")))</f>
        <v/>
      </c>
      <c r="N47" s="13" t="n"/>
      <c r="O47" s="18" t="n"/>
    </row>
    <row r="48">
      <c r="A48" s="13" t="n"/>
      <c r="B48" s="23" t="n"/>
      <c r="C48" s="15" t="n"/>
      <c r="D48" s="13" t="n"/>
      <c r="E48" s="15" t="n"/>
      <c r="F48" s="13" t="n"/>
      <c r="G48" s="15" t="n"/>
      <c r="H48" s="16" t="n"/>
      <c r="I48" s="9">
        <f>IF($D48="","",IFERROR(VLOOKUP($D48,Groups!$A$5:$C$104,3,FALSE),""))</f>
        <v/>
      </c>
      <c r="J48" s="9">
        <f>IF($E48="","",IFERROR(VLOOKUP($E48,Assumptions!$A$9:$B$108,2,FALSE),""))</f>
        <v/>
      </c>
      <c r="K48" s="19">
        <f>IF($A48="","",IF(OR($E48="",$H48="",$N48=""),"Needs input",IF($J48="","Review: missing limit",IF($H48&gt;$J48,"Review: over limit","Within limit"))))</f>
        <v/>
      </c>
      <c r="L48" s="19">
        <f>IF($A48="","",IF(OR($B48="",$C48="",$D48="",$N48=""),"Needs input",IF(COUNTIFS($B$5:$B$104,$B48,$C$5:$C$104,$C48,$D$5:$D$104,$D48,$N$5:$N$104,"&lt;&gt;Canceled",$N$5:$N$104,"&lt;&gt;")&gt;1,"Review: group overlap","No overlap")))</f>
        <v/>
      </c>
      <c r="M48" s="19">
        <f>IF($A48="","",IF(OR($B48="",$C48="",$G48="",$N48=""),"Needs input",IF(COUNTIFS($B$5:$B$104,$B48,$C$5:$C$104,$C48,$G$5:$G$104,$G48,$N$5:$N$104,"&lt;&gt;Canceled",$N$5:$N$104,"&lt;&gt;")&gt;1,"Review: staff overlap","No overlap")))</f>
        <v/>
      </c>
      <c r="N48" s="13" t="n"/>
      <c r="O48" s="18" t="n"/>
    </row>
    <row r="49">
      <c r="A49" s="13" t="n"/>
      <c r="B49" s="23" t="n"/>
      <c r="C49" s="15" t="n"/>
      <c r="D49" s="13" t="n"/>
      <c r="E49" s="15" t="n"/>
      <c r="F49" s="13" t="n"/>
      <c r="G49" s="15" t="n"/>
      <c r="H49" s="16" t="n"/>
      <c r="I49" s="8">
        <f>IF($D49="","",IFERROR(VLOOKUP($D49,Groups!$A$5:$C$104,3,FALSE),""))</f>
        <v/>
      </c>
      <c r="J49" s="8">
        <f>IF($E49="","",IFERROR(VLOOKUP($E49,Assumptions!$A$9:$B$108,2,FALSE),""))</f>
        <v/>
      </c>
      <c r="K49" s="17">
        <f>IF($A49="","",IF(OR($E49="",$H49="",$N49=""),"Needs input",IF($J49="","Review: missing limit",IF($H49&gt;$J49,"Review: over limit","Within limit"))))</f>
        <v/>
      </c>
      <c r="L49" s="17">
        <f>IF($A49="","",IF(OR($B49="",$C49="",$D49="",$N49=""),"Needs input",IF(COUNTIFS($B$5:$B$104,$B49,$C$5:$C$104,$C49,$D$5:$D$104,$D49,$N$5:$N$104,"&lt;&gt;Canceled",$N$5:$N$104,"&lt;&gt;")&gt;1,"Review: group overlap","No overlap")))</f>
        <v/>
      </c>
      <c r="M49" s="17">
        <f>IF($A49="","",IF(OR($B49="",$C49="",$G49="",$N49=""),"Needs input",IF(COUNTIFS($B$5:$B$104,$B49,$C$5:$C$104,$C49,$G$5:$G$104,$G49,$N$5:$N$104,"&lt;&gt;Canceled",$N$5:$N$104,"&lt;&gt;")&gt;1,"Review: staff overlap","No overlap")))</f>
        <v/>
      </c>
      <c r="N49" s="13" t="n"/>
      <c r="O49" s="18" t="n"/>
    </row>
    <row r="50">
      <c r="A50" s="13" t="n"/>
      <c r="B50" s="23" t="n"/>
      <c r="C50" s="15" t="n"/>
      <c r="D50" s="13" t="n"/>
      <c r="E50" s="15" t="n"/>
      <c r="F50" s="13" t="n"/>
      <c r="G50" s="15" t="n"/>
      <c r="H50" s="16" t="n"/>
      <c r="I50" s="9">
        <f>IF($D50="","",IFERROR(VLOOKUP($D50,Groups!$A$5:$C$104,3,FALSE),""))</f>
        <v/>
      </c>
      <c r="J50" s="9">
        <f>IF($E50="","",IFERROR(VLOOKUP($E50,Assumptions!$A$9:$B$108,2,FALSE),""))</f>
        <v/>
      </c>
      <c r="K50" s="19">
        <f>IF($A50="","",IF(OR($E50="",$H50="",$N50=""),"Needs input",IF($J50="","Review: missing limit",IF($H50&gt;$J50,"Review: over limit","Within limit"))))</f>
        <v/>
      </c>
      <c r="L50" s="19">
        <f>IF($A50="","",IF(OR($B50="",$C50="",$D50="",$N50=""),"Needs input",IF(COUNTIFS($B$5:$B$104,$B50,$C$5:$C$104,$C50,$D$5:$D$104,$D50,$N$5:$N$104,"&lt;&gt;Canceled",$N$5:$N$104,"&lt;&gt;")&gt;1,"Review: group overlap","No overlap")))</f>
        <v/>
      </c>
      <c r="M50" s="19">
        <f>IF($A50="","",IF(OR($B50="",$C50="",$G50="",$N50=""),"Needs input",IF(COUNTIFS($B$5:$B$104,$B50,$C$5:$C$104,$C50,$G$5:$G$104,$G50,$N$5:$N$104,"&lt;&gt;Canceled",$N$5:$N$104,"&lt;&gt;")&gt;1,"Review: staff overlap","No overlap")))</f>
        <v/>
      </c>
      <c r="N50" s="13" t="n"/>
      <c r="O50" s="18" t="n"/>
    </row>
    <row r="51">
      <c r="A51" s="13" t="n"/>
      <c r="B51" s="23" t="n"/>
      <c r="C51" s="15" t="n"/>
      <c r="D51" s="13" t="n"/>
      <c r="E51" s="15" t="n"/>
      <c r="F51" s="13" t="n"/>
      <c r="G51" s="15" t="n"/>
      <c r="H51" s="16" t="n"/>
      <c r="I51" s="8">
        <f>IF($D51="","",IFERROR(VLOOKUP($D51,Groups!$A$5:$C$104,3,FALSE),""))</f>
        <v/>
      </c>
      <c r="J51" s="8">
        <f>IF($E51="","",IFERROR(VLOOKUP($E51,Assumptions!$A$9:$B$108,2,FALSE),""))</f>
        <v/>
      </c>
      <c r="K51" s="17">
        <f>IF($A51="","",IF(OR($E51="",$H51="",$N51=""),"Needs input",IF($J51="","Review: missing limit",IF($H51&gt;$J51,"Review: over limit","Within limit"))))</f>
        <v/>
      </c>
      <c r="L51" s="17">
        <f>IF($A51="","",IF(OR($B51="",$C51="",$D51="",$N51=""),"Needs input",IF(COUNTIFS($B$5:$B$104,$B51,$C$5:$C$104,$C51,$D$5:$D$104,$D51,$N$5:$N$104,"&lt;&gt;Canceled",$N$5:$N$104,"&lt;&gt;")&gt;1,"Review: group overlap","No overlap")))</f>
        <v/>
      </c>
      <c r="M51" s="17">
        <f>IF($A51="","",IF(OR($B51="",$C51="",$G51="",$N51=""),"Needs input",IF(COUNTIFS($B$5:$B$104,$B51,$C$5:$C$104,$C51,$G$5:$G$104,$G51,$N$5:$N$104,"&lt;&gt;Canceled",$N$5:$N$104,"&lt;&gt;")&gt;1,"Review: staff overlap","No overlap")))</f>
        <v/>
      </c>
      <c r="N51" s="13" t="n"/>
      <c r="O51" s="18" t="n"/>
    </row>
    <row r="52">
      <c r="A52" s="13" t="n"/>
      <c r="B52" s="23" t="n"/>
      <c r="C52" s="15" t="n"/>
      <c r="D52" s="13" t="n"/>
      <c r="E52" s="15" t="n"/>
      <c r="F52" s="13" t="n"/>
      <c r="G52" s="15" t="n"/>
      <c r="H52" s="16" t="n"/>
      <c r="I52" s="9">
        <f>IF($D52="","",IFERROR(VLOOKUP($D52,Groups!$A$5:$C$104,3,FALSE),""))</f>
        <v/>
      </c>
      <c r="J52" s="9">
        <f>IF($E52="","",IFERROR(VLOOKUP($E52,Assumptions!$A$9:$B$108,2,FALSE),""))</f>
        <v/>
      </c>
      <c r="K52" s="19">
        <f>IF($A52="","",IF(OR($E52="",$H52="",$N52=""),"Needs input",IF($J52="","Review: missing limit",IF($H52&gt;$J52,"Review: over limit","Within limit"))))</f>
        <v/>
      </c>
      <c r="L52" s="19">
        <f>IF($A52="","",IF(OR($B52="",$C52="",$D52="",$N52=""),"Needs input",IF(COUNTIFS($B$5:$B$104,$B52,$C$5:$C$104,$C52,$D$5:$D$104,$D52,$N$5:$N$104,"&lt;&gt;Canceled",$N$5:$N$104,"&lt;&gt;")&gt;1,"Review: group overlap","No overlap")))</f>
        <v/>
      </c>
      <c r="M52" s="19">
        <f>IF($A52="","",IF(OR($B52="",$C52="",$G52="",$N52=""),"Needs input",IF(COUNTIFS($B$5:$B$104,$B52,$C$5:$C$104,$C52,$G$5:$G$104,$G52,$N$5:$N$104,"&lt;&gt;Canceled",$N$5:$N$104,"&lt;&gt;")&gt;1,"Review: staff overlap","No overlap")))</f>
        <v/>
      </c>
      <c r="N52" s="13" t="n"/>
      <c r="O52" s="18" t="n"/>
    </row>
    <row r="53">
      <c r="A53" s="13" t="n"/>
      <c r="B53" s="23" t="n"/>
      <c r="C53" s="15" t="n"/>
      <c r="D53" s="13" t="n"/>
      <c r="E53" s="15" t="n"/>
      <c r="F53" s="13" t="n"/>
      <c r="G53" s="15" t="n"/>
      <c r="H53" s="16" t="n"/>
      <c r="I53" s="8">
        <f>IF($D53="","",IFERROR(VLOOKUP($D53,Groups!$A$5:$C$104,3,FALSE),""))</f>
        <v/>
      </c>
      <c r="J53" s="8">
        <f>IF($E53="","",IFERROR(VLOOKUP($E53,Assumptions!$A$9:$B$108,2,FALSE),""))</f>
        <v/>
      </c>
      <c r="K53" s="17">
        <f>IF($A53="","",IF(OR($E53="",$H53="",$N53=""),"Needs input",IF($J53="","Review: missing limit",IF($H53&gt;$J53,"Review: over limit","Within limit"))))</f>
        <v/>
      </c>
      <c r="L53" s="17">
        <f>IF($A53="","",IF(OR($B53="",$C53="",$D53="",$N53=""),"Needs input",IF(COUNTIFS($B$5:$B$104,$B53,$C$5:$C$104,$C53,$D$5:$D$104,$D53,$N$5:$N$104,"&lt;&gt;Canceled",$N$5:$N$104,"&lt;&gt;")&gt;1,"Review: group overlap","No overlap")))</f>
        <v/>
      </c>
      <c r="M53" s="17">
        <f>IF($A53="","",IF(OR($B53="",$C53="",$G53="",$N53=""),"Needs input",IF(COUNTIFS($B$5:$B$104,$B53,$C$5:$C$104,$C53,$G$5:$G$104,$G53,$N$5:$N$104,"&lt;&gt;Canceled",$N$5:$N$104,"&lt;&gt;")&gt;1,"Review: staff overlap","No overlap")))</f>
        <v/>
      </c>
      <c r="N53" s="13" t="n"/>
      <c r="O53" s="18" t="n"/>
    </row>
    <row r="54">
      <c r="A54" s="13" t="n"/>
      <c r="B54" s="23" t="n"/>
      <c r="C54" s="15" t="n"/>
      <c r="D54" s="13" t="n"/>
      <c r="E54" s="15" t="n"/>
      <c r="F54" s="13" t="n"/>
      <c r="G54" s="15" t="n"/>
      <c r="H54" s="16" t="n"/>
      <c r="I54" s="9">
        <f>IF($D54="","",IFERROR(VLOOKUP($D54,Groups!$A$5:$C$104,3,FALSE),""))</f>
        <v/>
      </c>
      <c r="J54" s="9">
        <f>IF($E54="","",IFERROR(VLOOKUP($E54,Assumptions!$A$9:$B$108,2,FALSE),""))</f>
        <v/>
      </c>
      <c r="K54" s="19">
        <f>IF($A54="","",IF(OR($E54="",$H54="",$N54=""),"Needs input",IF($J54="","Review: missing limit",IF($H54&gt;$J54,"Review: over limit","Within limit"))))</f>
        <v/>
      </c>
      <c r="L54" s="19">
        <f>IF($A54="","",IF(OR($B54="",$C54="",$D54="",$N54=""),"Needs input",IF(COUNTIFS($B$5:$B$104,$B54,$C$5:$C$104,$C54,$D$5:$D$104,$D54,$N$5:$N$104,"&lt;&gt;Canceled",$N$5:$N$104,"&lt;&gt;")&gt;1,"Review: group overlap","No overlap")))</f>
        <v/>
      </c>
      <c r="M54" s="19">
        <f>IF($A54="","",IF(OR($B54="",$C54="",$G54="",$N54=""),"Needs input",IF(COUNTIFS($B$5:$B$104,$B54,$C$5:$C$104,$C54,$G$5:$G$104,$G54,$N$5:$N$104,"&lt;&gt;Canceled",$N$5:$N$104,"&lt;&gt;")&gt;1,"Review: staff overlap","No overlap")))</f>
        <v/>
      </c>
      <c r="N54" s="13" t="n"/>
      <c r="O54" s="18" t="n"/>
    </row>
    <row r="55">
      <c r="A55" s="13" t="n"/>
      <c r="B55" s="23" t="n"/>
      <c r="C55" s="15" t="n"/>
      <c r="D55" s="13" t="n"/>
      <c r="E55" s="15" t="n"/>
      <c r="F55" s="13" t="n"/>
      <c r="G55" s="15" t="n"/>
      <c r="H55" s="16" t="n"/>
      <c r="I55" s="8">
        <f>IF($D55="","",IFERROR(VLOOKUP($D55,Groups!$A$5:$C$104,3,FALSE),""))</f>
        <v/>
      </c>
      <c r="J55" s="8">
        <f>IF($E55="","",IFERROR(VLOOKUP($E55,Assumptions!$A$9:$B$108,2,FALSE),""))</f>
        <v/>
      </c>
      <c r="K55" s="17">
        <f>IF($A55="","",IF(OR($E55="",$H55="",$N55=""),"Needs input",IF($J55="","Review: missing limit",IF($H55&gt;$J55,"Review: over limit","Within limit"))))</f>
        <v/>
      </c>
      <c r="L55" s="17">
        <f>IF($A55="","",IF(OR($B55="",$C55="",$D55="",$N55=""),"Needs input",IF(COUNTIFS($B$5:$B$104,$B55,$C$5:$C$104,$C55,$D$5:$D$104,$D55,$N$5:$N$104,"&lt;&gt;Canceled",$N$5:$N$104,"&lt;&gt;")&gt;1,"Review: group overlap","No overlap")))</f>
        <v/>
      </c>
      <c r="M55" s="17">
        <f>IF($A55="","",IF(OR($B55="",$C55="",$G55="",$N55=""),"Needs input",IF(COUNTIFS($B$5:$B$104,$B55,$C$5:$C$104,$C55,$G$5:$G$104,$G55,$N$5:$N$104,"&lt;&gt;Canceled",$N$5:$N$104,"&lt;&gt;")&gt;1,"Review: staff overlap","No overlap")))</f>
        <v/>
      </c>
      <c r="N55" s="13" t="n"/>
      <c r="O55" s="18" t="n"/>
    </row>
    <row r="56">
      <c r="A56" s="13" t="n"/>
      <c r="B56" s="23" t="n"/>
      <c r="C56" s="15" t="n"/>
      <c r="D56" s="13" t="n"/>
      <c r="E56" s="15" t="n"/>
      <c r="F56" s="13" t="n"/>
      <c r="G56" s="15" t="n"/>
      <c r="H56" s="16" t="n"/>
      <c r="I56" s="9">
        <f>IF($D56="","",IFERROR(VLOOKUP($D56,Groups!$A$5:$C$104,3,FALSE),""))</f>
        <v/>
      </c>
      <c r="J56" s="9">
        <f>IF($E56="","",IFERROR(VLOOKUP($E56,Assumptions!$A$9:$B$108,2,FALSE),""))</f>
        <v/>
      </c>
      <c r="K56" s="19">
        <f>IF($A56="","",IF(OR($E56="",$H56="",$N56=""),"Needs input",IF($J56="","Review: missing limit",IF($H56&gt;$J56,"Review: over limit","Within limit"))))</f>
        <v/>
      </c>
      <c r="L56" s="19">
        <f>IF($A56="","",IF(OR($B56="",$C56="",$D56="",$N56=""),"Needs input",IF(COUNTIFS($B$5:$B$104,$B56,$C$5:$C$104,$C56,$D$5:$D$104,$D56,$N$5:$N$104,"&lt;&gt;Canceled",$N$5:$N$104,"&lt;&gt;")&gt;1,"Review: group overlap","No overlap")))</f>
        <v/>
      </c>
      <c r="M56" s="19">
        <f>IF($A56="","",IF(OR($B56="",$C56="",$G56="",$N56=""),"Needs input",IF(COUNTIFS($B$5:$B$104,$B56,$C$5:$C$104,$C56,$G$5:$G$104,$G56,$N$5:$N$104,"&lt;&gt;Canceled",$N$5:$N$104,"&lt;&gt;")&gt;1,"Review: staff overlap","No overlap")))</f>
        <v/>
      </c>
      <c r="N56" s="13" t="n"/>
      <c r="O56" s="18" t="n"/>
    </row>
    <row r="57">
      <c r="A57" s="13" t="n"/>
      <c r="B57" s="23" t="n"/>
      <c r="C57" s="15" t="n"/>
      <c r="D57" s="13" t="n"/>
      <c r="E57" s="15" t="n"/>
      <c r="F57" s="13" t="n"/>
      <c r="G57" s="15" t="n"/>
      <c r="H57" s="16" t="n"/>
      <c r="I57" s="8">
        <f>IF($D57="","",IFERROR(VLOOKUP($D57,Groups!$A$5:$C$104,3,FALSE),""))</f>
        <v/>
      </c>
      <c r="J57" s="8">
        <f>IF($E57="","",IFERROR(VLOOKUP($E57,Assumptions!$A$9:$B$108,2,FALSE),""))</f>
        <v/>
      </c>
      <c r="K57" s="17">
        <f>IF($A57="","",IF(OR($E57="",$H57="",$N57=""),"Needs input",IF($J57="","Review: missing limit",IF($H57&gt;$J57,"Review: over limit","Within limit"))))</f>
        <v/>
      </c>
      <c r="L57" s="17">
        <f>IF($A57="","",IF(OR($B57="",$C57="",$D57="",$N57=""),"Needs input",IF(COUNTIFS($B$5:$B$104,$B57,$C$5:$C$104,$C57,$D$5:$D$104,$D57,$N$5:$N$104,"&lt;&gt;Canceled",$N$5:$N$104,"&lt;&gt;")&gt;1,"Review: group overlap","No overlap")))</f>
        <v/>
      </c>
      <c r="M57" s="17">
        <f>IF($A57="","",IF(OR($B57="",$C57="",$G57="",$N57=""),"Needs input",IF(COUNTIFS($B$5:$B$104,$B57,$C$5:$C$104,$C57,$G$5:$G$104,$G57,$N$5:$N$104,"&lt;&gt;Canceled",$N$5:$N$104,"&lt;&gt;")&gt;1,"Review: staff overlap","No overlap")))</f>
        <v/>
      </c>
      <c r="N57" s="13" t="n"/>
      <c r="O57" s="18" t="n"/>
    </row>
    <row r="58">
      <c r="A58" s="13" t="n"/>
      <c r="B58" s="23" t="n"/>
      <c r="C58" s="15" t="n"/>
      <c r="D58" s="13" t="n"/>
      <c r="E58" s="15" t="n"/>
      <c r="F58" s="13" t="n"/>
      <c r="G58" s="15" t="n"/>
      <c r="H58" s="16" t="n"/>
      <c r="I58" s="9">
        <f>IF($D58="","",IFERROR(VLOOKUP($D58,Groups!$A$5:$C$104,3,FALSE),""))</f>
        <v/>
      </c>
      <c r="J58" s="9">
        <f>IF($E58="","",IFERROR(VLOOKUP($E58,Assumptions!$A$9:$B$108,2,FALSE),""))</f>
        <v/>
      </c>
      <c r="K58" s="19">
        <f>IF($A58="","",IF(OR($E58="",$H58="",$N58=""),"Needs input",IF($J58="","Review: missing limit",IF($H58&gt;$J58,"Review: over limit","Within limit"))))</f>
        <v/>
      </c>
      <c r="L58" s="19">
        <f>IF($A58="","",IF(OR($B58="",$C58="",$D58="",$N58=""),"Needs input",IF(COUNTIFS($B$5:$B$104,$B58,$C$5:$C$104,$C58,$D$5:$D$104,$D58,$N$5:$N$104,"&lt;&gt;Canceled",$N$5:$N$104,"&lt;&gt;")&gt;1,"Review: group overlap","No overlap")))</f>
        <v/>
      </c>
      <c r="M58" s="19">
        <f>IF($A58="","",IF(OR($B58="",$C58="",$G58="",$N58=""),"Needs input",IF(COUNTIFS($B$5:$B$104,$B58,$C$5:$C$104,$C58,$G$5:$G$104,$G58,$N$5:$N$104,"&lt;&gt;Canceled",$N$5:$N$104,"&lt;&gt;")&gt;1,"Review: staff overlap","No overlap")))</f>
        <v/>
      </c>
      <c r="N58" s="13" t="n"/>
      <c r="O58" s="18" t="n"/>
    </row>
    <row r="59">
      <c r="A59" s="13" t="n"/>
      <c r="B59" s="23" t="n"/>
      <c r="C59" s="15" t="n"/>
      <c r="D59" s="13" t="n"/>
      <c r="E59" s="15" t="n"/>
      <c r="F59" s="13" t="n"/>
      <c r="G59" s="15" t="n"/>
      <c r="H59" s="16" t="n"/>
      <c r="I59" s="8">
        <f>IF($D59="","",IFERROR(VLOOKUP($D59,Groups!$A$5:$C$104,3,FALSE),""))</f>
        <v/>
      </c>
      <c r="J59" s="8">
        <f>IF($E59="","",IFERROR(VLOOKUP($E59,Assumptions!$A$9:$B$108,2,FALSE),""))</f>
        <v/>
      </c>
      <c r="K59" s="17">
        <f>IF($A59="","",IF(OR($E59="",$H59="",$N59=""),"Needs input",IF($J59="","Review: missing limit",IF($H59&gt;$J59,"Review: over limit","Within limit"))))</f>
        <v/>
      </c>
      <c r="L59" s="17">
        <f>IF($A59="","",IF(OR($B59="",$C59="",$D59="",$N59=""),"Needs input",IF(COUNTIFS($B$5:$B$104,$B59,$C$5:$C$104,$C59,$D$5:$D$104,$D59,$N$5:$N$104,"&lt;&gt;Canceled",$N$5:$N$104,"&lt;&gt;")&gt;1,"Review: group overlap","No overlap")))</f>
        <v/>
      </c>
      <c r="M59" s="17">
        <f>IF($A59="","",IF(OR($B59="",$C59="",$G59="",$N59=""),"Needs input",IF(COUNTIFS($B$5:$B$104,$B59,$C$5:$C$104,$C59,$G$5:$G$104,$G59,$N$5:$N$104,"&lt;&gt;Canceled",$N$5:$N$104,"&lt;&gt;")&gt;1,"Review: staff overlap","No overlap")))</f>
        <v/>
      </c>
      <c r="N59" s="13" t="n"/>
      <c r="O59" s="18" t="n"/>
    </row>
    <row r="60">
      <c r="A60" s="13" t="n"/>
      <c r="B60" s="23" t="n"/>
      <c r="C60" s="15" t="n"/>
      <c r="D60" s="13" t="n"/>
      <c r="E60" s="15" t="n"/>
      <c r="F60" s="13" t="n"/>
      <c r="G60" s="15" t="n"/>
      <c r="H60" s="16" t="n"/>
      <c r="I60" s="9">
        <f>IF($D60="","",IFERROR(VLOOKUP($D60,Groups!$A$5:$C$104,3,FALSE),""))</f>
        <v/>
      </c>
      <c r="J60" s="9">
        <f>IF($E60="","",IFERROR(VLOOKUP($E60,Assumptions!$A$9:$B$108,2,FALSE),""))</f>
        <v/>
      </c>
      <c r="K60" s="19">
        <f>IF($A60="","",IF(OR($E60="",$H60="",$N60=""),"Needs input",IF($J60="","Review: missing limit",IF($H60&gt;$J60,"Review: over limit","Within limit"))))</f>
        <v/>
      </c>
      <c r="L60" s="19">
        <f>IF($A60="","",IF(OR($B60="",$C60="",$D60="",$N60=""),"Needs input",IF(COUNTIFS($B$5:$B$104,$B60,$C$5:$C$104,$C60,$D$5:$D$104,$D60,$N$5:$N$104,"&lt;&gt;Canceled",$N$5:$N$104,"&lt;&gt;")&gt;1,"Review: group overlap","No overlap")))</f>
        <v/>
      </c>
      <c r="M60" s="19">
        <f>IF($A60="","",IF(OR($B60="",$C60="",$G60="",$N60=""),"Needs input",IF(COUNTIFS($B$5:$B$104,$B60,$C$5:$C$104,$C60,$G$5:$G$104,$G60,$N$5:$N$104,"&lt;&gt;Canceled",$N$5:$N$104,"&lt;&gt;")&gt;1,"Review: staff overlap","No overlap")))</f>
        <v/>
      </c>
      <c r="N60" s="13" t="n"/>
      <c r="O60" s="18" t="n"/>
    </row>
    <row r="61">
      <c r="A61" s="13" t="n"/>
      <c r="B61" s="23" t="n"/>
      <c r="C61" s="15" t="n"/>
      <c r="D61" s="13" t="n"/>
      <c r="E61" s="15" t="n"/>
      <c r="F61" s="13" t="n"/>
      <c r="G61" s="15" t="n"/>
      <c r="H61" s="16" t="n"/>
      <c r="I61" s="8">
        <f>IF($D61="","",IFERROR(VLOOKUP($D61,Groups!$A$5:$C$104,3,FALSE),""))</f>
        <v/>
      </c>
      <c r="J61" s="8">
        <f>IF($E61="","",IFERROR(VLOOKUP($E61,Assumptions!$A$9:$B$108,2,FALSE),""))</f>
        <v/>
      </c>
      <c r="K61" s="17">
        <f>IF($A61="","",IF(OR($E61="",$H61="",$N61=""),"Needs input",IF($J61="","Review: missing limit",IF($H61&gt;$J61,"Review: over limit","Within limit"))))</f>
        <v/>
      </c>
      <c r="L61" s="17">
        <f>IF($A61="","",IF(OR($B61="",$C61="",$D61="",$N61=""),"Needs input",IF(COUNTIFS($B$5:$B$104,$B61,$C$5:$C$104,$C61,$D$5:$D$104,$D61,$N$5:$N$104,"&lt;&gt;Canceled",$N$5:$N$104,"&lt;&gt;")&gt;1,"Review: group overlap","No overlap")))</f>
        <v/>
      </c>
      <c r="M61" s="17">
        <f>IF($A61="","",IF(OR($B61="",$C61="",$G61="",$N61=""),"Needs input",IF(COUNTIFS($B$5:$B$104,$B61,$C$5:$C$104,$C61,$G$5:$G$104,$G61,$N$5:$N$104,"&lt;&gt;Canceled",$N$5:$N$104,"&lt;&gt;")&gt;1,"Review: staff overlap","No overlap")))</f>
        <v/>
      </c>
      <c r="N61" s="13" t="n"/>
      <c r="O61" s="18" t="n"/>
    </row>
    <row r="62">
      <c r="A62" s="13" t="n"/>
      <c r="B62" s="23" t="n"/>
      <c r="C62" s="15" t="n"/>
      <c r="D62" s="13" t="n"/>
      <c r="E62" s="15" t="n"/>
      <c r="F62" s="13" t="n"/>
      <c r="G62" s="15" t="n"/>
      <c r="H62" s="16" t="n"/>
      <c r="I62" s="9">
        <f>IF($D62="","",IFERROR(VLOOKUP($D62,Groups!$A$5:$C$104,3,FALSE),""))</f>
        <v/>
      </c>
      <c r="J62" s="9">
        <f>IF($E62="","",IFERROR(VLOOKUP($E62,Assumptions!$A$9:$B$108,2,FALSE),""))</f>
        <v/>
      </c>
      <c r="K62" s="19">
        <f>IF($A62="","",IF(OR($E62="",$H62="",$N62=""),"Needs input",IF($J62="","Review: missing limit",IF($H62&gt;$J62,"Review: over limit","Within limit"))))</f>
        <v/>
      </c>
      <c r="L62" s="19">
        <f>IF($A62="","",IF(OR($B62="",$C62="",$D62="",$N62=""),"Needs input",IF(COUNTIFS($B$5:$B$104,$B62,$C$5:$C$104,$C62,$D$5:$D$104,$D62,$N$5:$N$104,"&lt;&gt;Canceled",$N$5:$N$104,"&lt;&gt;")&gt;1,"Review: group overlap","No overlap")))</f>
        <v/>
      </c>
      <c r="M62" s="19">
        <f>IF($A62="","",IF(OR($B62="",$C62="",$G62="",$N62=""),"Needs input",IF(COUNTIFS($B$5:$B$104,$B62,$C$5:$C$104,$C62,$G$5:$G$104,$G62,$N$5:$N$104,"&lt;&gt;Canceled",$N$5:$N$104,"&lt;&gt;")&gt;1,"Review: staff overlap","No overlap")))</f>
        <v/>
      </c>
      <c r="N62" s="13" t="n"/>
      <c r="O62" s="18" t="n"/>
    </row>
    <row r="63">
      <c r="A63" s="13" t="n"/>
      <c r="B63" s="23" t="n"/>
      <c r="C63" s="15" t="n"/>
      <c r="D63" s="13" t="n"/>
      <c r="E63" s="15" t="n"/>
      <c r="F63" s="13" t="n"/>
      <c r="G63" s="15" t="n"/>
      <c r="H63" s="16" t="n"/>
      <c r="I63" s="8">
        <f>IF($D63="","",IFERROR(VLOOKUP($D63,Groups!$A$5:$C$104,3,FALSE),""))</f>
        <v/>
      </c>
      <c r="J63" s="8">
        <f>IF($E63="","",IFERROR(VLOOKUP($E63,Assumptions!$A$9:$B$108,2,FALSE),""))</f>
        <v/>
      </c>
      <c r="K63" s="17">
        <f>IF($A63="","",IF(OR($E63="",$H63="",$N63=""),"Needs input",IF($J63="","Review: missing limit",IF($H63&gt;$J63,"Review: over limit","Within limit"))))</f>
        <v/>
      </c>
      <c r="L63" s="17">
        <f>IF($A63="","",IF(OR($B63="",$C63="",$D63="",$N63=""),"Needs input",IF(COUNTIFS($B$5:$B$104,$B63,$C$5:$C$104,$C63,$D$5:$D$104,$D63,$N$5:$N$104,"&lt;&gt;Canceled",$N$5:$N$104,"&lt;&gt;")&gt;1,"Review: group overlap","No overlap")))</f>
        <v/>
      </c>
      <c r="M63" s="17">
        <f>IF($A63="","",IF(OR($B63="",$C63="",$G63="",$N63=""),"Needs input",IF(COUNTIFS($B$5:$B$104,$B63,$C$5:$C$104,$C63,$G$5:$G$104,$G63,$N$5:$N$104,"&lt;&gt;Canceled",$N$5:$N$104,"&lt;&gt;")&gt;1,"Review: staff overlap","No overlap")))</f>
        <v/>
      </c>
      <c r="N63" s="13" t="n"/>
      <c r="O63" s="18" t="n"/>
    </row>
    <row r="64">
      <c r="A64" s="13" t="n"/>
      <c r="B64" s="23" t="n"/>
      <c r="C64" s="15" t="n"/>
      <c r="D64" s="13" t="n"/>
      <c r="E64" s="15" t="n"/>
      <c r="F64" s="13" t="n"/>
      <c r="G64" s="15" t="n"/>
      <c r="H64" s="16" t="n"/>
      <c r="I64" s="9">
        <f>IF($D64="","",IFERROR(VLOOKUP($D64,Groups!$A$5:$C$104,3,FALSE),""))</f>
        <v/>
      </c>
      <c r="J64" s="9">
        <f>IF($E64="","",IFERROR(VLOOKUP($E64,Assumptions!$A$9:$B$108,2,FALSE),""))</f>
        <v/>
      </c>
      <c r="K64" s="19">
        <f>IF($A64="","",IF(OR($E64="",$H64="",$N64=""),"Needs input",IF($J64="","Review: missing limit",IF($H64&gt;$J64,"Review: over limit","Within limit"))))</f>
        <v/>
      </c>
      <c r="L64" s="19">
        <f>IF($A64="","",IF(OR($B64="",$C64="",$D64="",$N64=""),"Needs input",IF(COUNTIFS($B$5:$B$104,$B64,$C$5:$C$104,$C64,$D$5:$D$104,$D64,$N$5:$N$104,"&lt;&gt;Canceled",$N$5:$N$104,"&lt;&gt;")&gt;1,"Review: group overlap","No overlap")))</f>
        <v/>
      </c>
      <c r="M64" s="19">
        <f>IF($A64="","",IF(OR($B64="",$C64="",$G64="",$N64=""),"Needs input",IF(COUNTIFS($B$5:$B$104,$B64,$C$5:$C$104,$C64,$G$5:$G$104,$G64,$N$5:$N$104,"&lt;&gt;Canceled",$N$5:$N$104,"&lt;&gt;")&gt;1,"Review: staff overlap","No overlap")))</f>
        <v/>
      </c>
      <c r="N64" s="13" t="n"/>
      <c r="O64" s="18" t="n"/>
    </row>
    <row r="65">
      <c r="A65" s="13" t="n"/>
      <c r="B65" s="23" t="n"/>
      <c r="C65" s="15" t="n"/>
      <c r="D65" s="13" t="n"/>
      <c r="E65" s="15" t="n"/>
      <c r="F65" s="13" t="n"/>
      <c r="G65" s="15" t="n"/>
      <c r="H65" s="16" t="n"/>
      <c r="I65" s="8">
        <f>IF($D65="","",IFERROR(VLOOKUP($D65,Groups!$A$5:$C$104,3,FALSE),""))</f>
        <v/>
      </c>
      <c r="J65" s="8">
        <f>IF($E65="","",IFERROR(VLOOKUP($E65,Assumptions!$A$9:$B$108,2,FALSE),""))</f>
        <v/>
      </c>
      <c r="K65" s="17">
        <f>IF($A65="","",IF(OR($E65="",$H65="",$N65=""),"Needs input",IF($J65="","Review: missing limit",IF($H65&gt;$J65,"Review: over limit","Within limit"))))</f>
        <v/>
      </c>
      <c r="L65" s="17">
        <f>IF($A65="","",IF(OR($B65="",$C65="",$D65="",$N65=""),"Needs input",IF(COUNTIFS($B$5:$B$104,$B65,$C$5:$C$104,$C65,$D$5:$D$104,$D65,$N$5:$N$104,"&lt;&gt;Canceled",$N$5:$N$104,"&lt;&gt;")&gt;1,"Review: group overlap","No overlap")))</f>
        <v/>
      </c>
      <c r="M65" s="17">
        <f>IF($A65="","",IF(OR($B65="",$C65="",$G65="",$N65=""),"Needs input",IF(COUNTIFS($B$5:$B$104,$B65,$C$5:$C$104,$C65,$G$5:$G$104,$G65,$N$5:$N$104,"&lt;&gt;Canceled",$N$5:$N$104,"&lt;&gt;")&gt;1,"Review: staff overlap","No overlap")))</f>
        <v/>
      </c>
      <c r="N65" s="13" t="n"/>
      <c r="O65" s="18" t="n"/>
    </row>
    <row r="66">
      <c r="A66" s="13" t="n"/>
      <c r="B66" s="23" t="n"/>
      <c r="C66" s="15" t="n"/>
      <c r="D66" s="13" t="n"/>
      <c r="E66" s="15" t="n"/>
      <c r="F66" s="13" t="n"/>
      <c r="G66" s="15" t="n"/>
      <c r="H66" s="16" t="n"/>
      <c r="I66" s="9">
        <f>IF($D66="","",IFERROR(VLOOKUP($D66,Groups!$A$5:$C$104,3,FALSE),""))</f>
        <v/>
      </c>
      <c r="J66" s="9">
        <f>IF($E66="","",IFERROR(VLOOKUP($E66,Assumptions!$A$9:$B$108,2,FALSE),""))</f>
        <v/>
      </c>
      <c r="K66" s="19">
        <f>IF($A66="","",IF(OR($E66="",$H66="",$N66=""),"Needs input",IF($J66="","Review: missing limit",IF($H66&gt;$J66,"Review: over limit","Within limit"))))</f>
        <v/>
      </c>
      <c r="L66" s="19">
        <f>IF($A66="","",IF(OR($B66="",$C66="",$D66="",$N66=""),"Needs input",IF(COUNTIFS($B$5:$B$104,$B66,$C$5:$C$104,$C66,$D$5:$D$104,$D66,$N$5:$N$104,"&lt;&gt;Canceled",$N$5:$N$104,"&lt;&gt;")&gt;1,"Review: group overlap","No overlap")))</f>
        <v/>
      </c>
      <c r="M66" s="19">
        <f>IF($A66="","",IF(OR($B66="",$C66="",$G66="",$N66=""),"Needs input",IF(COUNTIFS($B$5:$B$104,$B66,$C$5:$C$104,$C66,$G$5:$G$104,$G66,$N$5:$N$104,"&lt;&gt;Canceled",$N$5:$N$104,"&lt;&gt;")&gt;1,"Review: staff overlap","No overlap")))</f>
        <v/>
      </c>
      <c r="N66" s="13" t="n"/>
      <c r="O66" s="18" t="n"/>
    </row>
    <row r="67">
      <c r="A67" s="13" t="n"/>
      <c r="B67" s="23" t="n"/>
      <c r="C67" s="15" t="n"/>
      <c r="D67" s="13" t="n"/>
      <c r="E67" s="15" t="n"/>
      <c r="F67" s="13" t="n"/>
      <c r="G67" s="15" t="n"/>
      <c r="H67" s="16" t="n"/>
      <c r="I67" s="8">
        <f>IF($D67="","",IFERROR(VLOOKUP($D67,Groups!$A$5:$C$104,3,FALSE),""))</f>
        <v/>
      </c>
      <c r="J67" s="8">
        <f>IF($E67="","",IFERROR(VLOOKUP($E67,Assumptions!$A$9:$B$108,2,FALSE),""))</f>
        <v/>
      </c>
      <c r="K67" s="17">
        <f>IF($A67="","",IF(OR($E67="",$H67="",$N67=""),"Needs input",IF($J67="","Review: missing limit",IF($H67&gt;$J67,"Review: over limit","Within limit"))))</f>
        <v/>
      </c>
      <c r="L67" s="17">
        <f>IF($A67="","",IF(OR($B67="",$C67="",$D67="",$N67=""),"Needs input",IF(COUNTIFS($B$5:$B$104,$B67,$C$5:$C$104,$C67,$D$5:$D$104,$D67,$N$5:$N$104,"&lt;&gt;Canceled",$N$5:$N$104,"&lt;&gt;")&gt;1,"Review: group overlap","No overlap")))</f>
        <v/>
      </c>
      <c r="M67" s="17">
        <f>IF($A67="","",IF(OR($B67="",$C67="",$G67="",$N67=""),"Needs input",IF(COUNTIFS($B$5:$B$104,$B67,$C$5:$C$104,$C67,$G$5:$G$104,$G67,$N$5:$N$104,"&lt;&gt;Canceled",$N$5:$N$104,"&lt;&gt;")&gt;1,"Review: staff overlap","No overlap")))</f>
        <v/>
      </c>
      <c r="N67" s="13" t="n"/>
      <c r="O67" s="18" t="n"/>
    </row>
    <row r="68">
      <c r="A68" s="13" t="n"/>
      <c r="B68" s="23" t="n"/>
      <c r="C68" s="15" t="n"/>
      <c r="D68" s="13" t="n"/>
      <c r="E68" s="15" t="n"/>
      <c r="F68" s="13" t="n"/>
      <c r="G68" s="15" t="n"/>
      <c r="H68" s="16" t="n"/>
      <c r="I68" s="9">
        <f>IF($D68="","",IFERROR(VLOOKUP($D68,Groups!$A$5:$C$104,3,FALSE),""))</f>
        <v/>
      </c>
      <c r="J68" s="9">
        <f>IF($E68="","",IFERROR(VLOOKUP($E68,Assumptions!$A$9:$B$108,2,FALSE),""))</f>
        <v/>
      </c>
      <c r="K68" s="19">
        <f>IF($A68="","",IF(OR($E68="",$H68="",$N68=""),"Needs input",IF($J68="","Review: missing limit",IF($H68&gt;$J68,"Review: over limit","Within limit"))))</f>
        <v/>
      </c>
      <c r="L68" s="19">
        <f>IF($A68="","",IF(OR($B68="",$C68="",$D68="",$N68=""),"Needs input",IF(COUNTIFS($B$5:$B$104,$B68,$C$5:$C$104,$C68,$D$5:$D$104,$D68,$N$5:$N$104,"&lt;&gt;Canceled",$N$5:$N$104,"&lt;&gt;")&gt;1,"Review: group overlap","No overlap")))</f>
        <v/>
      </c>
      <c r="M68" s="19">
        <f>IF($A68="","",IF(OR($B68="",$C68="",$G68="",$N68=""),"Needs input",IF(COUNTIFS($B$5:$B$104,$B68,$C$5:$C$104,$C68,$G$5:$G$104,$G68,$N$5:$N$104,"&lt;&gt;Canceled",$N$5:$N$104,"&lt;&gt;")&gt;1,"Review: staff overlap","No overlap")))</f>
        <v/>
      </c>
      <c r="N68" s="13" t="n"/>
      <c r="O68" s="18" t="n"/>
    </row>
    <row r="69">
      <c r="A69" s="13" t="n"/>
      <c r="B69" s="23" t="n"/>
      <c r="C69" s="15" t="n"/>
      <c r="D69" s="13" t="n"/>
      <c r="E69" s="15" t="n"/>
      <c r="F69" s="13" t="n"/>
      <c r="G69" s="15" t="n"/>
      <c r="H69" s="16" t="n"/>
      <c r="I69" s="8">
        <f>IF($D69="","",IFERROR(VLOOKUP($D69,Groups!$A$5:$C$104,3,FALSE),""))</f>
        <v/>
      </c>
      <c r="J69" s="8">
        <f>IF($E69="","",IFERROR(VLOOKUP($E69,Assumptions!$A$9:$B$108,2,FALSE),""))</f>
        <v/>
      </c>
      <c r="K69" s="17">
        <f>IF($A69="","",IF(OR($E69="",$H69="",$N69=""),"Needs input",IF($J69="","Review: missing limit",IF($H69&gt;$J69,"Review: over limit","Within limit"))))</f>
        <v/>
      </c>
      <c r="L69" s="17">
        <f>IF($A69="","",IF(OR($B69="",$C69="",$D69="",$N69=""),"Needs input",IF(COUNTIFS($B$5:$B$104,$B69,$C$5:$C$104,$C69,$D$5:$D$104,$D69,$N$5:$N$104,"&lt;&gt;Canceled",$N$5:$N$104,"&lt;&gt;")&gt;1,"Review: group overlap","No overlap")))</f>
        <v/>
      </c>
      <c r="M69" s="17">
        <f>IF($A69="","",IF(OR($B69="",$C69="",$G69="",$N69=""),"Needs input",IF(COUNTIFS($B$5:$B$104,$B69,$C$5:$C$104,$C69,$G$5:$G$104,$G69,$N$5:$N$104,"&lt;&gt;Canceled",$N$5:$N$104,"&lt;&gt;")&gt;1,"Review: staff overlap","No overlap")))</f>
        <v/>
      </c>
      <c r="N69" s="13" t="n"/>
      <c r="O69" s="18" t="n"/>
    </row>
    <row r="70">
      <c r="A70" s="13" t="n"/>
      <c r="B70" s="23" t="n"/>
      <c r="C70" s="15" t="n"/>
      <c r="D70" s="13" t="n"/>
      <c r="E70" s="15" t="n"/>
      <c r="F70" s="13" t="n"/>
      <c r="G70" s="15" t="n"/>
      <c r="H70" s="16" t="n"/>
      <c r="I70" s="9">
        <f>IF($D70="","",IFERROR(VLOOKUP($D70,Groups!$A$5:$C$104,3,FALSE),""))</f>
        <v/>
      </c>
      <c r="J70" s="9">
        <f>IF($E70="","",IFERROR(VLOOKUP($E70,Assumptions!$A$9:$B$108,2,FALSE),""))</f>
        <v/>
      </c>
      <c r="K70" s="19">
        <f>IF($A70="","",IF(OR($E70="",$H70="",$N70=""),"Needs input",IF($J70="","Review: missing limit",IF($H70&gt;$J70,"Review: over limit","Within limit"))))</f>
        <v/>
      </c>
      <c r="L70" s="19">
        <f>IF($A70="","",IF(OR($B70="",$C70="",$D70="",$N70=""),"Needs input",IF(COUNTIFS($B$5:$B$104,$B70,$C$5:$C$104,$C70,$D$5:$D$104,$D70,$N$5:$N$104,"&lt;&gt;Canceled",$N$5:$N$104,"&lt;&gt;")&gt;1,"Review: group overlap","No overlap")))</f>
        <v/>
      </c>
      <c r="M70" s="19">
        <f>IF($A70="","",IF(OR($B70="",$C70="",$G70="",$N70=""),"Needs input",IF(COUNTIFS($B$5:$B$104,$B70,$C$5:$C$104,$C70,$G$5:$G$104,$G70,$N$5:$N$104,"&lt;&gt;Canceled",$N$5:$N$104,"&lt;&gt;")&gt;1,"Review: staff overlap","No overlap")))</f>
        <v/>
      </c>
      <c r="N70" s="13" t="n"/>
      <c r="O70" s="18" t="n"/>
    </row>
    <row r="71">
      <c r="A71" s="13" t="n"/>
      <c r="B71" s="23" t="n"/>
      <c r="C71" s="15" t="n"/>
      <c r="D71" s="13" t="n"/>
      <c r="E71" s="15" t="n"/>
      <c r="F71" s="13" t="n"/>
      <c r="G71" s="15" t="n"/>
      <c r="H71" s="16" t="n"/>
      <c r="I71" s="8">
        <f>IF($D71="","",IFERROR(VLOOKUP($D71,Groups!$A$5:$C$104,3,FALSE),""))</f>
        <v/>
      </c>
      <c r="J71" s="8">
        <f>IF($E71="","",IFERROR(VLOOKUP($E71,Assumptions!$A$9:$B$108,2,FALSE),""))</f>
        <v/>
      </c>
      <c r="K71" s="17">
        <f>IF($A71="","",IF(OR($E71="",$H71="",$N71=""),"Needs input",IF($J71="","Review: missing limit",IF($H71&gt;$J71,"Review: over limit","Within limit"))))</f>
        <v/>
      </c>
      <c r="L71" s="17">
        <f>IF($A71="","",IF(OR($B71="",$C71="",$D71="",$N71=""),"Needs input",IF(COUNTIFS($B$5:$B$104,$B71,$C$5:$C$104,$C71,$D$5:$D$104,$D71,$N$5:$N$104,"&lt;&gt;Canceled",$N$5:$N$104,"&lt;&gt;")&gt;1,"Review: group overlap","No overlap")))</f>
        <v/>
      </c>
      <c r="M71" s="17">
        <f>IF($A71="","",IF(OR($B71="",$C71="",$G71="",$N71=""),"Needs input",IF(COUNTIFS($B$5:$B$104,$B71,$C$5:$C$104,$C71,$G$5:$G$104,$G71,$N$5:$N$104,"&lt;&gt;Canceled",$N$5:$N$104,"&lt;&gt;")&gt;1,"Review: staff overlap","No overlap")))</f>
        <v/>
      </c>
      <c r="N71" s="13" t="n"/>
      <c r="O71" s="18" t="n"/>
    </row>
    <row r="72">
      <c r="A72" s="13" t="n"/>
      <c r="B72" s="23" t="n"/>
      <c r="C72" s="15" t="n"/>
      <c r="D72" s="13" t="n"/>
      <c r="E72" s="15" t="n"/>
      <c r="F72" s="13" t="n"/>
      <c r="G72" s="15" t="n"/>
      <c r="H72" s="16" t="n"/>
      <c r="I72" s="9">
        <f>IF($D72="","",IFERROR(VLOOKUP($D72,Groups!$A$5:$C$104,3,FALSE),""))</f>
        <v/>
      </c>
      <c r="J72" s="9">
        <f>IF($E72="","",IFERROR(VLOOKUP($E72,Assumptions!$A$9:$B$108,2,FALSE),""))</f>
        <v/>
      </c>
      <c r="K72" s="19">
        <f>IF($A72="","",IF(OR($E72="",$H72="",$N72=""),"Needs input",IF($J72="","Review: missing limit",IF($H72&gt;$J72,"Review: over limit","Within limit"))))</f>
        <v/>
      </c>
      <c r="L72" s="19">
        <f>IF($A72="","",IF(OR($B72="",$C72="",$D72="",$N72=""),"Needs input",IF(COUNTIFS($B$5:$B$104,$B72,$C$5:$C$104,$C72,$D$5:$D$104,$D72,$N$5:$N$104,"&lt;&gt;Canceled",$N$5:$N$104,"&lt;&gt;")&gt;1,"Review: group overlap","No overlap")))</f>
        <v/>
      </c>
      <c r="M72" s="19">
        <f>IF($A72="","",IF(OR($B72="",$C72="",$G72="",$N72=""),"Needs input",IF(COUNTIFS($B$5:$B$104,$B72,$C$5:$C$104,$C72,$G$5:$G$104,$G72,$N$5:$N$104,"&lt;&gt;Canceled",$N$5:$N$104,"&lt;&gt;")&gt;1,"Review: staff overlap","No overlap")))</f>
        <v/>
      </c>
      <c r="N72" s="13" t="n"/>
      <c r="O72" s="18" t="n"/>
    </row>
    <row r="73">
      <c r="A73" s="13" t="n"/>
      <c r="B73" s="23" t="n"/>
      <c r="C73" s="15" t="n"/>
      <c r="D73" s="13" t="n"/>
      <c r="E73" s="15" t="n"/>
      <c r="F73" s="13" t="n"/>
      <c r="G73" s="15" t="n"/>
      <c r="H73" s="16" t="n"/>
      <c r="I73" s="8">
        <f>IF($D73="","",IFERROR(VLOOKUP($D73,Groups!$A$5:$C$104,3,FALSE),""))</f>
        <v/>
      </c>
      <c r="J73" s="8">
        <f>IF($E73="","",IFERROR(VLOOKUP($E73,Assumptions!$A$9:$B$108,2,FALSE),""))</f>
        <v/>
      </c>
      <c r="K73" s="17">
        <f>IF($A73="","",IF(OR($E73="",$H73="",$N73=""),"Needs input",IF($J73="","Review: missing limit",IF($H73&gt;$J73,"Review: over limit","Within limit"))))</f>
        <v/>
      </c>
      <c r="L73" s="17">
        <f>IF($A73="","",IF(OR($B73="",$C73="",$D73="",$N73=""),"Needs input",IF(COUNTIFS($B$5:$B$104,$B73,$C$5:$C$104,$C73,$D$5:$D$104,$D73,$N$5:$N$104,"&lt;&gt;Canceled",$N$5:$N$104,"&lt;&gt;")&gt;1,"Review: group overlap","No overlap")))</f>
        <v/>
      </c>
      <c r="M73" s="17">
        <f>IF($A73="","",IF(OR($B73="",$C73="",$G73="",$N73=""),"Needs input",IF(COUNTIFS($B$5:$B$104,$B73,$C$5:$C$104,$C73,$G$5:$G$104,$G73,$N$5:$N$104,"&lt;&gt;Canceled",$N$5:$N$104,"&lt;&gt;")&gt;1,"Review: staff overlap","No overlap")))</f>
        <v/>
      </c>
      <c r="N73" s="13" t="n"/>
      <c r="O73" s="18" t="n"/>
    </row>
    <row r="74">
      <c r="A74" s="13" t="n"/>
      <c r="B74" s="23" t="n"/>
      <c r="C74" s="15" t="n"/>
      <c r="D74" s="13" t="n"/>
      <c r="E74" s="15" t="n"/>
      <c r="F74" s="13" t="n"/>
      <c r="G74" s="15" t="n"/>
      <c r="H74" s="16" t="n"/>
      <c r="I74" s="9">
        <f>IF($D74="","",IFERROR(VLOOKUP($D74,Groups!$A$5:$C$104,3,FALSE),""))</f>
        <v/>
      </c>
      <c r="J74" s="9">
        <f>IF($E74="","",IFERROR(VLOOKUP($E74,Assumptions!$A$9:$B$108,2,FALSE),""))</f>
        <v/>
      </c>
      <c r="K74" s="19">
        <f>IF($A74="","",IF(OR($E74="",$H74="",$N74=""),"Needs input",IF($J74="","Review: missing limit",IF($H74&gt;$J74,"Review: over limit","Within limit"))))</f>
        <v/>
      </c>
      <c r="L74" s="19">
        <f>IF($A74="","",IF(OR($B74="",$C74="",$D74="",$N74=""),"Needs input",IF(COUNTIFS($B$5:$B$104,$B74,$C$5:$C$104,$C74,$D$5:$D$104,$D74,$N$5:$N$104,"&lt;&gt;Canceled",$N$5:$N$104,"&lt;&gt;")&gt;1,"Review: group overlap","No overlap")))</f>
        <v/>
      </c>
      <c r="M74" s="19">
        <f>IF($A74="","",IF(OR($B74="",$C74="",$G74="",$N74=""),"Needs input",IF(COUNTIFS($B$5:$B$104,$B74,$C$5:$C$104,$C74,$G$5:$G$104,$G74,$N$5:$N$104,"&lt;&gt;Canceled",$N$5:$N$104,"&lt;&gt;")&gt;1,"Review: staff overlap","No overlap")))</f>
        <v/>
      </c>
      <c r="N74" s="13" t="n"/>
      <c r="O74" s="18" t="n"/>
    </row>
    <row r="75">
      <c r="A75" s="13" t="n"/>
      <c r="B75" s="23" t="n"/>
      <c r="C75" s="15" t="n"/>
      <c r="D75" s="13" t="n"/>
      <c r="E75" s="15" t="n"/>
      <c r="F75" s="13" t="n"/>
      <c r="G75" s="15" t="n"/>
      <c r="H75" s="16" t="n"/>
      <c r="I75" s="8">
        <f>IF($D75="","",IFERROR(VLOOKUP($D75,Groups!$A$5:$C$104,3,FALSE),""))</f>
        <v/>
      </c>
      <c r="J75" s="8">
        <f>IF($E75="","",IFERROR(VLOOKUP($E75,Assumptions!$A$9:$B$108,2,FALSE),""))</f>
        <v/>
      </c>
      <c r="K75" s="17">
        <f>IF($A75="","",IF(OR($E75="",$H75="",$N75=""),"Needs input",IF($J75="","Review: missing limit",IF($H75&gt;$J75,"Review: over limit","Within limit"))))</f>
        <v/>
      </c>
      <c r="L75" s="17">
        <f>IF($A75="","",IF(OR($B75="",$C75="",$D75="",$N75=""),"Needs input",IF(COUNTIFS($B$5:$B$104,$B75,$C$5:$C$104,$C75,$D$5:$D$104,$D75,$N$5:$N$104,"&lt;&gt;Canceled",$N$5:$N$104,"&lt;&gt;")&gt;1,"Review: group overlap","No overlap")))</f>
        <v/>
      </c>
      <c r="M75" s="17">
        <f>IF($A75="","",IF(OR($B75="",$C75="",$G75="",$N75=""),"Needs input",IF(COUNTIFS($B$5:$B$104,$B75,$C$5:$C$104,$C75,$G$5:$G$104,$G75,$N$5:$N$104,"&lt;&gt;Canceled",$N$5:$N$104,"&lt;&gt;")&gt;1,"Review: staff overlap","No overlap")))</f>
        <v/>
      </c>
      <c r="N75" s="13" t="n"/>
      <c r="O75" s="18" t="n"/>
    </row>
    <row r="76">
      <c r="A76" s="13" t="n"/>
      <c r="B76" s="23" t="n"/>
      <c r="C76" s="15" t="n"/>
      <c r="D76" s="13" t="n"/>
      <c r="E76" s="15" t="n"/>
      <c r="F76" s="13" t="n"/>
      <c r="G76" s="15" t="n"/>
      <c r="H76" s="16" t="n"/>
      <c r="I76" s="9">
        <f>IF($D76="","",IFERROR(VLOOKUP($D76,Groups!$A$5:$C$104,3,FALSE),""))</f>
        <v/>
      </c>
      <c r="J76" s="9">
        <f>IF($E76="","",IFERROR(VLOOKUP($E76,Assumptions!$A$9:$B$108,2,FALSE),""))</f>
        <v/>
      </c>
      <c r="K76" s="19">
        <f>IF($A76="","",IF(OR($E76="",$H76="",$N76=""),"Needs input",IF($J76="","Review: missing limit",IF($H76&gt;$J76,"Review: over limit","Within limit"))))</f>
        <v/>
      </c>
      <c r="L76" s="19">
        <f>IF($A76="","",IF(OR($B76="",$C76="",$D76="",$N76=""),"Needs input",IF(COUNTIFS($B$5:$B$104,$B76,$C$5:$C$104,$C76,$D$5:$D$104,$D76,$N$5:$N$104,"&lt;&gt;Canceled",$N$5:$N$104,"&lt;&gt;")&gt;1,"Review: group overlap","No overlap")))</f>
        <v/>
      </c>
      <c r="M76" s="19">
        <f>IF($A76="","",IF(OR($B76="",$C76="",$G76="",$N76=""),"Needs input",IF(COUNTIFS($B$5:$B$104,$B76,$C$5:$C$104,$C76,$G$5:$G$104,$G76,$N$5:$N$104,"&lt;&gt;Canceled",$N$5:$N$104,"&lt;&gt;")&gt;1,"Review: staff overlap","No overlap")))</f>
        <v/>
      </c>
      <c r="N76" s="13" t="n"/>
      <c r="O76" s="18" t="n"/>
    </row>
    <row r="77">
      <c r="A77" s="13" t="n"/>
      <c r="B77" s="23" t="n"/>
      <c r="C77" s="15" t="n"/>
      <c r="D77" s="13" t="n"/>
      <c r="E77" s="15" t="n"/>
      <c r="F77" s="13" t="n"/>
      <c r="G77" s="15" t="n"/>
      <c r="H77" s="16" t="n"/>
      <c r="I77" s="8">
        <f>IF($D77="","",IFERROR(VLOOKUP($D77,Groups!$A$5:$C$104,3,FALSE),""))</f>
        <v/>
      </c>
      <c r="J77" s="8">
        <f>IF($E77="","",IFERROR(VLOOKUP($E77,Assumptions!$A$9:$B$108,2,FALSE),""))</f>
        <v/>
      </c>
      <c r="K77" s="17">
        <f>IF($A77="","",IF(OR($E77="",$H77="",$N77=""),"Needs input",IF($J77="","Review: missing limit",IF($H77&gt;$J77,"Review: over limit","Within limit"))))</f>
        <v/>
      </c>
      <c r="L77" s="17">
        <f>IF($A77="","",IF(OR($B77="",$C77="",$D77="",$N77=""),"Needs input",IF(COUNTIFS($B$5:$B$104,$B77,$C$5:$C$104,$C77,$D$5:$D$104,$D77,$N$5:$N$104,"&lt;&gt;Canceled",$N$5:$N$104,"&lt;&gt;")&gt;1,"Review: group overlap","No overlap")))</f>
        <v/>
      </c>
      <c r="M77" s="17">
        <f>IF($A77="","",IF(OR($B77="",$C77="",$G77="",$N77=""),"Needs input",IF(COUNTIFS($B$5:$B$104,$B77,$C$5:$C$104,$C77,$G$5:$G$104,$G77,$N$5:$N$104,"&lt;&gt;Canceled",$N$5:$N$104,"&lt;&gt;")&gt;1,"Review: staff overlap","No overlap")))</f>
        <v/>
      </c>
      <c r="N77" s="13" t="n"/>
      <c r="O77" s="18" t="n"/>
    </row>
    <row r="78">
      <c r="A78" s="13" t="n"/>
      <c r="B78" s="23" t="n"/>
      <c r="C78" s="15" t="n"/>
      <c r="D78" s="13" t="n"/>
      <c r="E78" s="15" t="n"/>
      <c r="F78" s="13" t="n"/>
      <c r="G78" s="15" t="n"/>
      <c r="H78" s="16" t="n"/>
      <c r="I78" s="9">
        <f>IF($D78="","",IFERROR(VLOOKUP($D78,Groups!$A$5:$C$104,3,FALSE),""))</f>
        <v/>
      </c>
      <c r="J78" s="9">
        <f>IF($E78="","",IFERROR(VLOOKUP($E78,Assumptions!$A$9:$B$108,2,FALSE),""))</f>
        <v/>
      </c>
      <c r="K78" s="19">
        <f>IF($A78="","",IF(OR($E78="",$H78="",$N78=""),"Needs input",IF($J78="","Review: missing limit",IF($H78&gt;$J78,"Review: over limit","Within limit"))))</f>
        <v/>
      </c>
      <c r="L78" s="19">
        <f>IF($A78="","",IF(OR($B78="",$C78="",$D78="",$N78=""),"Needs input",IF(COUNTIFS($B$5:$B$104,$B78,$C$5:$C$104,$C78,$D$5:$D$104,$D78,$N$5:$N$104,"&lt;&gt;Canceled",$N$5:$N$104,"&lt;&gt;")&gt;1,"Review: group overlap","No overlap")))</f>
        <v/>
      </c>
      <c r="M78" s="19">
        <f>IF($A78="","",IF(OR($B78="",$C78="",$G78="",$N78=""),"Needs input",IF(COUNTIFS($B$5:$B$104,$B78,$C$5:$C$104,$C78,$G$5:$G$104,$G78,$N$5:$N$104,"&lt;&gt;Canceled",$N$5:$N$104,"&lt;&gt;")&gt;1,"Review: staff overlap","No overlap")))</f>
        <v/>
      </c>
      <c r="N78" s="13" t="n"/>
      <c r="O78" s="18" t="n"/>
    </row>
    <row r="79">
      <c r="A79" s="13" t="n"/>
      <c r="B79" s="23" t="n"/>
      <c r="C79" s="15" t="n"/>
      <c r="D79" s="13" t="n"/>
      <c r="E79" s="15" t="n"/>
      <c r="F79" s="13" t="n"/>
      <c r="G79" s="15" t="n"/>
      <c r="H79" s="16" t="n"/>
      <c r="I79" s="8">
        <f>IF($D79="","",IFERROR(VLOOKUP($D79,Groups!$A$5:$C$104,3,FALSE),""))</f>
        <v/>
      </c>
      <c r="J79" s="8">
        <f>IF($E79="","",IFERROR(VLOOKUP($E79,Assumptions!$A$9:$B$108,2,FALSE),""))</f>
        <v/>
      </c>
      <c r="K79" s="17">
        <f>IF($A79="","",IF(OR($E79="",$H79="",$N79=""),"Needs input",IF($J79="","Review: missing limit",IF($H79&gt;$J79,"Review: over limit","Within limit"))))</f>
        <v/>
      </c>
      <c r="L79" s="17">
        <f>IF($A79="","",IF(OR($B79="",$C79="",$D79="",$N79=""),"Needs input",IF(COUNTIFS($B$5:$B$104,$B79,$C$5:$C$104,$C79,$D$5:$D$104,$D79,$N$5:$N$104,"&lt;&gt;Canceled",$N$5:$N$104,"&lt;&gt;")&gt;1,"Review: group overlap","No overlap")))</f>
        <v/>
      </c>
      <c r="M79" s="17">
        <f>IF($A79="","",IF(OR($B79="",$C79="",$G79="",$N79=""),"Needs input",IF(COUNTIFS($B$5:$B$104,$B79,$C$5:$C$104,$C79,$G$5:$G$104,$G79,$N$5:$N$104,"&lt;&gt;Canceled",$N$5:$N$104,"&lt;&gt;")&gt;1,"Review: staff overlap","No overlap")))</f>
        <v/>
      </c>
      <c r="N79" s="13" t="n"/>
      <c r="O79" s="18" t="n"/>
    </row>
    <row r="80">
      <c r="A80" s="13" t="n"/>
      <c r="B80" s="23" t="n"/>
      <c r="C80" s="15" t="n"/>
      <c r="D80" s="13" t="n"/>
      <c r="E80" s="15" t="n"/>
      <c r="F80" s="13" t="n"/>
      <c r="G80" s="15" t="n"/>
      <c r="H80" s="16" t="n"/>
      <c r="I80" s="9">
        <f>IF($D80="","",IFERROR(VLOOKUP($D80,Groups!$A$5:$C$104,3,FALSE),""))</f>
        <v/>
      </c>
      <c r="J80" s="9">
        <f>IF($E80="","",IFERROR(VLOOKUP($E80,Assumptions!$A$9:$B$108,2,FALSE),""))</f>
        <v/>
      </c>
      <c r="K80" s="19">
        <f>IF($A80="","",IF(OR($E80="",$H80="",$N80=""),"Needs input",IF($J80="","Review: missing limit",IF($H80&gt;$J80,"Review: over limit","Within limit"))))</f>
        <v/>
      </c>
      <c r="L80" s="19">
        <f>IF($A80="","",IF(OR($B80="",$C80="",$D80="",$N80=""),"Needs input",IF(COUNTIFS($B$5:$B$104,$B80,$C$5:$C$104,$C80,$D$5:$D$104,$D80,$N$5:$N$104,"&lt;&gt;Canceled",$N$5:$N$104,"&lt;&gt;")&gt;1,"Review: group overlap","No overlap")))</f>
        <v/>
      </c>
      <c r="M80" s="19">
        <f>IF($A80="","",IF(OR($B80="",$C80="",$G80="",$N80=""),"Needs input",IF(COUNTIFS($B$5:$B$104,$B80,$C$5:$C$104,$C80,$G$5:$G$104,$G80,$N$5:$N$104,"&lt;&gt;Canceled",$N$5:$N$104,"&lt;&gt;")&gt;1,"Review: staff overlap","No overlap")))</f>
        <v/>
      </c>
      <c r="N80" s="13" t="n"/>
      <c r="O80" s="18" t="n"/>
    </row>
    <row r="81">
      <c r="A81" s="13" t="n"/>
      <c r="B81" s="23" t="n"/>
      <c r="C81" s="15" t="n"/>
      <c r="D81" s="13" t="n"/>
      <c r="E81" s="15" t="n"/>
      <c r="F81" s="13" t="n"/>
      <c r="G81" s="15" t="n"/>
      <c r="H81" s="16" t="n"/>
      <c r="I81" s="8">
        <f>IF($D81="","",IFERROR(VLOOKUP($D81,Groups!$A$5:$C$104,3,FALSE),""))</f>
        <v/>
      </c>
      <c r="J81" s="8">
        <f>IF($E81="","",IFERROR(VLOOKUP($E81,Assumptions!$A$9:$B$108,2,FALSE),""))</f>
        <v/>
      </c>
      <c r="K81" s="17">
        <f>IF($A81="","",IF(OR($E81="",$H81="",$N81=""),"Needs input",IF($J81="","Review: missing limit",IF($H81&gt;$J81,"Review: over limit","Within limit"))))</f>
        <v/>
      </c>
      <c r="L81" s="17">
        <f>IF($A81="","",IF(OR($B81="",$C81="",$D81="",$N81=""),"Needs input",IF(COUNTIFS($B$5:$B$104,$B81,$C$5:$C$104,$C81,$D$5:$D$104,$D81,$N$5:$N$104,"&lt;&gt;Canceled",$N$5:$N$104,"&lt;&gt;")&gt;1,"Review: group overlap","No overlap")))</f>
        <v/>
      </c>
      <c r="M81" s="17">
        <f>IF($A81="","",IF(OR($B81="",$C81="",$G81="",$N81=""),"Needs input",IF(COUNTIFS($B$5:$B$104,$B81,$C$5:$C$104,$C81,$G$5:$G$104,$G81,$N$5:$N$104,"&lt;&gt;Canceled",$N$5:$N$104,"&lt;&gt;")&gt;1,"Review: staff overlap","No overlap")))</f>
        <v/>
      </c>
      <c r="N81" s="13" t="n"/>
      <c r="O81" s="18" t="n"/>
    </row>
    <row r="82">
      <c r="A82" s="13" t="n"/>
      <c r="B82" s="23" t="n"/>
      <c r="C82" s="15" t="n"/>
      <c r="D82" s="13" t="n"/>
      <c r="E82" s="15" t="n"/>
      <c r="F82" s="13" t="n"/>
      <c r="G82" s="15" t="n"/>
      <c r="H82" s="16" t="n"/>
      <c r="I82" s="9">
        <f>IF($D82="","",IFERROR(VLOOKUP($D82,Groups!$A$5:$C$104,3,FALSE),""))</f>
        <v/>
      </c>
      <c r="J82" s="9">
        <f>IF($E82="","",IFERROR(VLOOKUP($E82,Assumptions!$A$9:$B$108,2,FALSE),""))</f>
        <v/>
      </c>
      <c r="K82" s="19">
        <f>IF($A82="","",IF(OR($E82="",$H82="",$N82=""),"Needs input",IF($J82="","Review: missing limit",IF($H82&gt;$J82,"Review: over limit","Within limit"))))</f>
        <v/>
      </c>
      <c r="L82" s="19">
        <f>IF($A82="","",IF(OR($B82="",$C82="",$D82="",$N82=""),"Needs input",IF(COUNTIFS($B$5:$B$104,$B82,$C$5:$C$104,$C82,$D$5:$D$104,$D82,$N$5:$N$104,"&lt;&gt;Canceled",$N$5:$N$104,"&lt;&gt;")&gt;1,"Review: group overlap","No overlap")))</f>
        <v/>
      </c>
      <c r="M82" s="19">
        <f>IF($A82="","",IF(OR($B82="",$C82="",$G82="",$N82=""),"Needs input",IF(COUNTIFS($B$5:$B$104,$B82,$C$5:$C$104,$C82,$G$5:$G$104,$G82,$N$5:$N$104,"&lt;&gt;Canceled",$N$5:$N$104,"&lt;&gt;")&gt;1,"Review: staff overlap","No overlap")))</f>
        <v/>
      </c>
      <c r="N82" s="13" t="n"/>
      <c r="O82" s="18" t="n"/>
    </row>
    <row r="83">
      <c r="A83" s="13" t="n"/>
      <c r="B83" s="23" t="n"/>
      <c r="C83" s="15" t="n"/>
      <c r="D83" s="13" t="n"/>
      <c r="E83" s="15" t="n"/>
      <c r="F83" s="13" t="n"/>
      <c r="G83" s="15" t="n"/>
      <c r="H83" s="16" t="n"/>
      <c r="I83" s="8">
        <f>IF($D83="","",IFERROR(VLOOKUP($D83,Groups!$A$5:$C$104,3,FALSE),""))</f>
        <v/>
      </c>
      <c r="J83" s="8">
        <f>IF($E83="","",IFERROR(VLOOKUP($E83,Assumptions!$A$9:$B$108,2,FALSE),""))</f>
        <v/>
      </c>
      <c r="K83" s="17">
        <f>IF($A83="","",IF(OR($E83="",$H83="",$N83=""),"Needs input",IF($J83="","Review: missing limit",IF($H83&gt;$J83,"Review: over limit","Within limit"))))</f>
        <v/>
      </c>
      <c r="L83" s="17">
        <f>IF($A83="","",IF(OR($B83="",$C83="",$D83="",$N83=""),"Needs input",IF(COUNTIFS($B$5:$B$104,$B83,$C$5:$C$104,$C83,$D$5:$D$104,$D83,$N$5:$N$104,"&lt;&gt;Canceled",$N$5:$N$104,"&lt;&gt;")&gt;1,"Review: group overlap","No overlap")))</f>
        <v/>
      </c>
      <c r="M83" s="17">
        <f>IF($A83="","",IF(OR($B83="",$C83="",$G83="",$N83=""),"Needs input",IF(COUNTIFS($B$5:$B$104,$B83,$C$5:$C$104,$C83,$G$5:$G$104,$G83,$N$5:$N$104,"&lt;&gt;Canceled",$N$5:$N$104,"&lt;&gt;")&gt;1,"Review: staff overlap","No overlap")))</f>
        <v/>
      </c>
      <c r="N83" s="13" t="n"/>
      <c r="O83" s="18" t="n"/>
    </row>
    <row r="84">
      <c r="A84" s="13" t="n"/>
      <c r="B84" s="23" t="n"/>
      <c r="C84" s="15" t="n"/>
      <c r="D84" s="13" t="n"/>
      <c r="E84" s="15" t="n"/>
      <c r="F84" s="13" t="n"/>
      <c r="G84" s="15" t="n"/>
      <c r="H84" s="16" t="n"/>
      <c r="I84" s="9">
        <f>IF($D84="","",IFERROR(VLOOKUP($D84,Groups!$A$5:$C$104,3,FALSE),""))</f>
        <v/>
      </c>
      <c r="J84" s="9">
        <f>IF($E84="","",IFERROR(VLOOKUP($E84,Assumptions!$A$9:$B$108,2,FALSE),""))</f>
        <v/>
      </c>
      <c r="K84" s="19">
        <f>IF($A84="","",IF(OR($E84="",$H84="",$N84=""),"Needs input",IF($J84="","Review: missing limit",IF($H84&gt;$J84,"Review: over limit","Within limit"))))</f>
        <v/>
      </c>
      <c r="L84" s="19">
        <f>IF($A84="","",IF(OR($B84="",$C84="",$D84="",$N84=""),"Needs input",IF(COUNTIFS($B$5:$B$104,$B84,$C$5:$C$104,$C84,$D$5:$D$104,$D84,$N$5:$N$104,"&lt;&gt;Canceled",$N$5:$N$104,"&lt;&gt;")&gt;1,"Review: group overlap","No overlap")))</f>
        <v/>
      </c>
      <c r="M84" s="19">
        <f>IF($A84="","",IF(OR($B84="",$C84="",$G84="",$N84=""),"Needs input",IF(COUNTIFS($B$5:$B$104,$B84,$C$5:$C$104,$C84,$G$5:$G$104,$G84,$N$5:$N$104,"&lt;&gt;Canceled",$N$5:$N$104,"&lt;&gt;")&gt;1,"Review: staff overlap","No overlap")))</f>
        <v/>
      </c>
      <c r="N84" s="13" t="n"/>
      <c r="O84" s="18" t="n"/>
    </row>
    <row r="85">
      <c r="A85" s="13" t="n"/>
      <c r="B85" s="23" t="n"/>
      <c r="C85" s="15" t="n"/>
      <c r="D85" s="13" t="n"/>
      <c r="E85" s="15" t="n"/>
      <c r="F85" s="13" t="n"/>
      <c r="G85" s="15" t="n"/>
      <c r="H85" s="16" t="n"/>
      <c r="I85" s="8">
        <f>IF($D85="","",IFERROR(VLOOKUP($D85,Groups!$A$5:$C$104,3,FALSE),""))</f>
        <v/>
      </c>
      <c r="J85" s="8">
        <f>IF($E85="","",IFERROR(VLOOKUP($E85,Assumptions!$A$9:$B$108,2,FALSE),""))</f>
        <v/>
      </c>
      <c r="K85" s="17">
        <f>IF($A85="","",IF(OR($E85="",$H85="",$N85=""),"Needs input",IF($J85="","Review: missing limit",IF($H85&gt;$J85,"Review: over limit","Within limit"))))</f>
        <v/>
      </c>
      <c r="L85" s="17">
        <f>IF($A85="","",IF(OR($B85="",$C85="",$D85="",$N85=""),"Needs input",IF(COUNTIFS($B$5:$B$104,$B85,$C$5:$C$104,$C85,$D$5:$D$104,$D85,$N$5:$N$104,"&lt;&gt;Canceled",$N$5:$N$104,"&lt;&gt;")&gt;1,"Review: group overlap","No overlap")))</f>
        <v/>
      </c>
      <c r="M85" s="17">
        <f>IF($A85="","",IF(OR($B85="",$C85="",$G85="",$N85=""),"Needs input",IF(COUNTIFS($B$5:$B$104,$B85,$C$5:$C$104,$C85,$G$5:$G$104,$G85,$N$5:$N$104,"&lt;&gt;Canceled",$N$5:$N$104,"&lt;&gt;")&gt;1,"Review: staff overlap","No overlap")))</f>
        <v/>
      </c>
      <c r="N85" s="13" t="n"/>
      <c r="O85" s="18" t="n"/>
    </row>
    <row r="86">
      <c r="A86" s="13" t="n"/>
      <c r="B86" s="23" t="n"/>
      <c r="C86" s="15" t="n"/>
      <c r="D86" s="13" t="n"/>
      <c r="E86" s="15" t="n"/>
      <c r="F86" s="13" t="n"/>
      <c r="G86" s="15" t="n"/>
      <c r="H86" s="16" t="n"/>
      <c r="I86" s="9">
        <f>IF($D86="","",IFERROR(VLOOKUP($D86,Groups!$A$5:$C$104,3,FALSE),""))</f>
        <v/>
      </c>
      <c r="J86" s="9">
        <f>IF($E86="","",IFERROR(VLOOKUP($E86,Assumptions!$A$9:$B$108,2,FALSE),""))</f>
        <v/>
      </c>
      <c r="K86" s="19">
        <f>IF($A86="","",IF(OR($E86="",$H86="",$N86=""),"Needs input",IF($J86="","Review: missing limit",IF($H86&gt;$J86,"Review: over limit","Within limit"))))</f>
        <v/>
      </c>
      <c r="L86" s="19">
        <f>IF($A86="","",IF(OR($B86="",$C86="",$D86="",$N86=""),"Needs input",IF(COUNTIFS($B$5:$B$104,$B86,$C$5:$C$104,$C86,$D$5:$D$104,$D86,$N$5:$N$104,"&lt;&gt;Canceled",$N$5:$N$104,"&lt;&gt;")&gt;1,"Review: group overlap","No overlap")))</f>
        <v/>
      </c>
      <c r="M86" s="19">
        <f>IF($A86="","",IF(OR($B86="",$C86="",$G86="",$N86=""),"Needs input",IF(COUNTIFS($B$5:$B$104,$B86,$C$5:$C$104,$C86,$G$5:$G$104,$G86,$N$5:$N$104,"&lt;&gt;Canceled",$N$5:$N$104,"&lt;&gt;")&gt;1,"Review: staff overlap","No overlap")))</f>
        <v/>
      </c>
      <c r="N86" s="13" t="n"/>
      <c r="O86" s="18" t="n"/>
    </row>
    <row r="87">
      <c r="A87" s="13" t="n"/>
      <c r="B87" s="23" t="n"/>
      <c r="C87" s="15" t="n"/>
      <c r="D87" s="13" t="n"/>
      <c r="E87" s="15" t="n"/>
      <c r="F87" s="13" t="n"/>
      <c r="G87" s="15" t="n"/>
      <c r="H87" s="16" t="n"/>
      <c r="I87" s="8">
        <f>IF($D87="","",IFERROR(VLOOKUP($D87,Groups!$A$5:$C$104,3,FALSE),""))</f>
        <v/>
      </c>
      <c r="J87" s="8">
        <f>IF($E87="","",IFERROR(VLOOKUP($E87,Assumptions!$A$9:$B$108,2,FALSE),""))</f>
        <v/>
      </c>
      <c r="K87" s="17">
        <f>IF($A87="","",IF(OR($E87="",$H87="",$N87=""),"Needs input",IF($J87="","Review: missing limit",IF($H87&gt;$J87,"Review: over limit","Within limit"))))</f>
        <v/>
      </c>
      <c r="L87" s="17">
        <f>IF($A87="","",IF(OR($B87="",$C87="",$D87="",$N87=""),"Needs input",IF(COUNTIFS($B$5:$B$104,$B87,$C$5:$C$104,$C87,$D$5:$D$104,$D87,$N$5:$N$104,"&lt;&gt;Canceled",$N$5:$N$104,"&lt;&gt;")&gt;1,"Review: group overlap","No overlap")))</f>
        <v/>
      </c>
      <c r="M87" s="17">
        <f>IF($A87="","",IF(OR($B87="",$C87="",$G87="",$N87=""),"Needs input",IF(COUNTIFS($B$5:$B$104,$B87,$C$5:$C$104,$C87,$G$5:$G$104,$G87,$N$5:$N$104,"&lt;&gt;Canceled",$N$5:$N$104,"&lt;&gt;")&gt;1,"Review: staff overlap","No overlap")))</f>
        <v/>
      </c>
      <c r="N87" s="13" t="n"/>
      <c r="O87" s="18" t="n"/>
    </row>
    <row r="88">
      <c r="A88" s="13" t="n"/>
      <c r="B88" s="23" t="n"/>
      <c r="C88" s="15" t="n"/>
      <c r="D88" s="13" t="n"/>
      <c r="E88" s="15" t="n"/>
      <c r="F88" s="13" t="n"/>
      <c r="G88" s="15" t="n"/>
      <c r="H88" s="16" t="n"/>
      <c r="I88" s="9">
        <f>IF($D88="","",IFERROR(VLOOKUP($D88,Groups!$A$5:$C$104,3,FALSE),""))</f>
        <v/>
      </c>
      <c r="J88" s="9">
        <f>IF($E88="","",IFERROR(VLOOKUP($E88,Assumptions!$A$9:$B$108,2,FALSE),""))</f>
        <v/>
      </c>
      <c r="K88" s="19">
        <f>IF($A88="","",IF(OR($E88="",$H88="",$N88=""),"Needs input",IF($J88="","Review: missing limit",IF($H88&gt;$J88,"Review: over limit","Within limit"))))</f>
        <v/>
      </c>
      <c r="L88" s="19">
        <f>IF($A88="","",IF(OR($B88="",$C88="",$D88="",$N88=""),"Needs input",IF(COUNTIFS($B$5:$B$104,$B88,$C$5:$C$104,$C88,$D$5:$D$104,$D88,$N$5:$N$104,"&lt;&gt;Canceled",$N$5:$N$104,"&lt;&gt;")&gt;1,"Review: group overlap","No overlap")))</f>
        <v/>
      </c>
      <c r="M88" s="19">
        <f>IF($A88="","",IF(OR($B88="",$C88="",$G88="",$N88=""),"Needs input",IF(COUNTIFS($B$5:$B$104,$B88,$C$5:$C$104,$C88,$G$5:$G$104,$G88,$N$5:$N$104,"&lt;&gt;Canceled",$N$5:$N$104,"&lt;&gt;")&gt;1,"Review: staff overlap","No overlap")))</f>
        <v/>
      </c>
      <c r="N88" s="13" t="n"/>
      <c r="O88" s="18" t="n"/>
    </row>
    <row r="89">
      <c r="A89" s="13" t="n"/>
      <c r="B89" s="23" t="n"/>
      <c r="C89" s="15" t="n"/>
      <c r="D89" s="13" t="n"/>
      <c r="E89" s="15" t="n"/>
      <c r="F89" s="13" t="n"/>
      <c r="G89" s="15" t="n"/>
      <c r="H89" s="16" t="n"/>
      <c r="I89" s="8">
        <f>IF($D89="","",IFERROR(VLOOKUP($D89,Groups!$A$5:$C$104,3,FALSE),""))</f>
        <v/>
      </c>
      <c r="J89" s="8">
        <f>IF($E89="","",IFERROR(VLOOKUP($E89,Assumptions!$A$9:$B$108,2,FALSE),""))</f>
        <v/>
      </c>
      <c r="K89" s="17">
        <f>IF($A89="","",IF(OR($E89="",$H89="",$N89=""),"Needs input",IF($J89="","Review: missing limit",IF($H89&gt;$J89,"Review: over limit","Within limit"))))</f>
        <v/>
      </c>
      <c r="L89" s="17">
        <f>IF($A89="","",IF(OR($B89="",$C89="",$D89="",$N89=""),"Needs input",IF(COUNTIFS($B$5:$B$104,$B89,$C$5:$C$104,$C89,$D$5:$D$104,$D89,$N$5:$N$104,"&lt;&gt;Canceled",$N$5:$N$104,"&lt;&gt;")&gt;1,"Review: group overlap","No overlap")))</f>
        <v/>
      </c>
      <c r="M89" s="17">
        <f>IF($A89="","",IF(OR($B89="",$C89="",$G89="",$N89=""),"Needs input",IF(COUNTIFS($B$5:$B$104,$B89,$C$5:$C$104,$C89,$G$5:$G$104,$G89,$N$5:$N$104,"&lt;&gt;Canceled",$N$5:$N$104,"&lt;&gt;")&gt;1,"Review: staff overlap","No overlap")))</f>
        <v/>
      </c>
      <c r="N89" s="13" t="n"/>
      <c r="O89" s="18" t="n"/>
    </row>
    <row r="90">
      <c r="A90" s="13" t="n"/>
      <c r="B90" s="23" t="n"/>
      <c r="C90" s="15" t="n"/>
      <c r="D90" s="13" t="n"/>
      <c r="E90" s="15" t="n"/>
      <c r="F90" s="13" t="n"/>
      <c r="G90" s="15" t="n"/>
      <c r="H90" s="16" t="n"/>
      <c r="I90" s="9">
        <f>IF($D90="","",IFERROR(VLOOKUP($D90,Groups!$A$5:$C$104,3,FALSE),""))</f>
        <v/>
      </c>
      <c r="J90" s="9">
        <f>IF($E90="","",IFERROR(VLOOKUP($E90,Assumptions!$A$9:$B$108,2,FALSE),""))</f>
        <v/>
      </c>
      <c r="K90" s="19">
        <f>IF($A90="","",IF(OR($E90="",$H90="",$N90=""),"Needs input",IF($J90="","Review: missing limit",IF($H90&gt;$J90,"Review: over limit","Within limit"))))</f>
        <v/>
      </c>
      <c r="L90" s="19">
        <f>IF($A90="","",IF(OR($B90="",$C90="",$D90="",$N90=""),"Needs input",IF(COUNTIFS($B$5:$B$104,$B90,$C$5:$C$104,$C90,$D$5:$D$104,$D90,$N$5:$N$104,"&lt;&gt;Canceled",$N$5:$N$104,"&lt;&gt;")&gt;1,"Review: group overlap","No overlap")))</f>
        <v/>
      </c>
      <c r="M90" s="19">
        <f>IF($A90="","",IF(OR($B90="",$C90="",$G90="",$N90=""),"Needs input",IF(COUNTIFS($B$5:$B$104,$B90,$C$5:$C$104,$C90,$G$5:$G$104,$G90,$N$5:$N$104,"&lt;&gt;Canceled",$N$5:$N$104,"&lt;&gt;")&gt;1,"Review: staff overlap","No overlap")))</f>
        <v/>
      </c>
      <c r="N90" s="13" t="n"/>
      <c r="O90" s="18" t="n"/>
    </row>
    <row r="91">
      <c r="A91" s="13" t="n"/>
      <c r="B91" s="23" t="n"/>
      <c r="C91" s="15" t="n"/>
      <c r="D91" s="13" t="n"/>
      <c r="E91" s="15" t="n"/>
      <c r="F91" s="13" t="n"/>
      <c r="G91" s="15" t="n"/>
      <c r="H91" s="16" t="n"/>
      <c r="I91" s="8">
        <f>IF($D91="","",IFERROR(VLOOKUP($D91,Groups!$A$5:$C$104,3,FALSE),""))</f>
        <v/>
      </c>
      <c r="J91" s="8">
        <f>IF($E91="","",IFERROR(VLOOKUP($E91,Assumptions!$A$9:$B$108,2,FALSE),""))</f>
        <v/>
      </c>
      <c r="K91" s="17">
        <f>IF($A91="","",IF(OR($E91="",$H91="",$N91=""),"Needs input",IF($J91="","Review: missing limit",IF($H91&gt;$J91,"Review: over limit","Within limit"))))</f>
        <v/>
      </c>
      <c r="L91" s="17">
        <f>IF($A91="","",IF(OR($B91="",$C91="",$D91="",$N91=""),"Needs input",IF(COUNTIFS($B$5:$B$104,$B91,$C$5:$C$104,$C91,$D$5:$D$104,$D91,$N$5:$N$104,"&lt;&gt;Canceled",$N$5:$N$104,"&lt;&gt;")&gt;1,"Review: group overlap","No overlap")))</f>
        <v/>
      </c>
      <c r="M91" s="17">
        <f>IF($A91="","",IF(OR($B91="",$C91="",$G91="",$N91=""),"Needs input",IF(COUNTIFS($B$5:$B$104,$B91,$C$5:$C$104,$C91,$G$5:$G$104,$G91,$N$5:$N$104,"&lt;&gt;Canceled",$N$5:$N$104,"&lt;&gt;")&gt;1,"Review: staff overlap","No overlap")))</f>
        <v/>
      </c>
      <c r="N91" s="13" t="n"/>
      <c r="O91" s="18" t="n"/>
    </row>
    <row r="92">
      <c r="A92" s="13" t="n"/>
      <c r="B92" s="23" t="n"/>
      <c r="C92" s="15" t="n"/>
      <c r="D92" s="13" t="n"/>
      <c r="E92" s="15" t="n"/>
      <c r="F92" s="13" t="n"/>
      <c r="G92" s="15" t="n"/>
      <c r="H92" s="16" t="n"/>
      <c r="I92" s="9">
        <f>IF($D92="","",IFERROR(VLOOKUP($D92,Groups!$A$5:$C$104,3,FALSE),""))</f>
        <v/>
      </c>
      <c r="J92" s="9">
        <f>IF($E92="","",IFERROR(VLOOKUP($E92,Assumptions!$A$9:$B$108,2,FALSE),""))</f>
        <v/>
      </c>
      <c r="K92" s="19">
        <f>IF($A92="","",IF(OR($E92="",$H92="",$N92=""),"Needs input",IF($J92="","Review: missing limit",IF($H92&gt;$J92,"Review: over limit","Within limit"))))</f>
        <v/>
      </c>
      <c r="L92" s="19">
        <f>IF($A92="","",IF(OR($B92="",$C92="",$D92="",$N92=""),"Needs input",IF(COUNTIFS($B$5:$B$104,$B92,$C$5:$C$104,$C92,$D$5:$D$104,$D92,$N$5:$N$104,"&lt;&gt;Canceled",$N$5:$N$104,"&lt;&gt;")&gt;1,"Review: group overlap","No overlap")))</f>
        <v/>
      </c>
      <c r="M92" s="19">
        <f>IF($A92="","",IF(OR($B92="",$C92="",$G92="",$N92=""),"Needs input",IF(COUNTIFS($B$5:$B$104,$B92,$C$5:$C$104,$C92,$G$5:$G$104,$G92,$N$5:$N$104,"&lt;&gt;Canceled",$N$5:$N$104,"&lt;&gt;")&gt;1,"Review: staff overlap","No overlap")))</f>
        <v/>
      </c>
      <c r="N92" s="13" t="n"/>
      <c r="O92" s="18" t="n"/>
    </row>
    <row r="93">
      <c r="A93" s="13" t="n"/>
      <c r="B93" s="23" t="n"/>
      <c r="C93" s="15" t="n"/>
      <c r="D93" s="13" t="n"/>
      <c r="E93" s="15" t="n"/>
      <c r="F93" s="13" t="n"/>
      <c r="G93" s="15" t="n"/>
      <c r="H93" s="16" t="n"/>
      <c r="I93" s="8">
        <f>IF($D93="","",IFERROR(VLOOKUP($D93,Groups!$A$5:$C$104,3,FALSE),""))</f>
        <v/>
      </c>
      <c r="J93" s="8">
        <f>IF($E93="","",IFERROR(VLOOKUP($E93,Assumptions!$A$9:$B$108,2,FALSE),""))</f>
        <v/>
      </c>
      <c r="K93" s="17">
        <f>IF($A93="","",IF(OR($E93="",$H93="",$N93=""),"Needs input",IF($J93="","Review: missing limit",IF($H93&gt;$J93,"Review: over limit","Within limit"))))</f>
        <v/>
      </c>
      <c r="L93" s="17">
        <f>IF($A93="","",IF(OR($B93="",$C93="",$D93="",$N93=""),"Needs input",IF(COUNTIFS($B$5:$B$104,$B93,$C$5:$C$104,$C93,$D$5:$D$104,$D93,$N$5:$N$104,"&lt;&gt;Canceled",$N$5:$N$104,"&lt;&gt;")&gt;1,"Review: group overlap","No overlap")))</f>
        <v/>
      </c>
      <c r="M93" s="17">
        <f>IF($A93="","",IF(OR($B93="",$C93="",$G93="",$N93=""),"Needs input",IF(COUNTIFS($B$5:$B$104,$B93,$C$5:$C$104,$C93,$G$5:$G$104,$G93,$N$5:$N$104,"&lt;&gt;Canceled",$N$5:$N$104,"&lt;&gt;")&gt;1,"Review: staff overlap","No overlap")))</f>
        <v/>
      </c>
      <c r="N93" s="13" t="n"/>
      <c r="O93" s="18" t="n"/>
    </row>
    <row r="94">
      <c r="A94" s="13" t="n"/>
      <c r="B94" s="23" t="n"/>
      <c r="C94" s="15" t="n"/>
      <c r="D94" s="13" t="n"/>
      <c r="E94" s="15" t="n"/>
      <c r="F94" s="13" t="n"/>
      <c r="G94" s="15" t="n"/>
      <c r="H94" s="16" t="n"/>
      <c r="I94" s="9">
        <f>IF($D94="","",IFERROR(VLOOKUP($D94,Groups!$A$5:$C$104,3,FALSE),""))</f>
        <v/>
      </c>
      <c r="J94" s="9">
        <f>IF($E94="","",IFERROR(VLOOKUP($E94,Assumptions!$A$9:$B$108,2,FALSE),""))</f>
        <v/>
      </c>
      <c r="K94" s="19">
        <f>IF($A94="","",IF(OR($E94="",$H94="",$N94=""),"Needs input",IF($J94="","Review: missing limit",IF($H94&gt;$J94,"Review: over limit","Within limit"))))</f>
        <v/>
      </c>
      <c r="L94" s="19">
        <f>IF($A94="","",IF(OR($B94="",$C94="",$D94="",$N94=""),"Needs input",IF(COUNTIFS($B$5:$B$104,$B94,$C$5:$C$104,$C94,$D$5:$D$104,$D94,$N$5:$N$104,"&lt;&gt;Canceled",$N$5:$N$104,"&lt;&gt;")&gt;1,"Review: group overlap","No overlap")))</f>
        <v/>
      </c>
      <c r="M94" s="19">
        <f>IF($A94="","",IF(OR($B94="",$C94="",$G94="",$N94=""),"Needs input",IF(COUNTIFS($B$5:$B$104,$B94,$C$5:$C$104,$C94,$G$5:$G$104,$G94,$N$5:$N$104,"&lt;&gt;Canceled",$N$5:$N$104,"&lt;&gt;")&gt;1,"Review: staff overlap","No overlap")))</f>
        <v/>
      </c>
      <c r="N94" s="13" t="n"/>
      <c r="O94" s="18" t="n"/>
    </row>
    <row r="95">
      <c r="A95" s="13" t="n"/>
      <c r="B95" s="23" t="n"/>
      <c r="C95" s="15" t="n"/>
      <c r="D95" s="13" t="n"/>
      <c r="E95" s="15" t="n"/>
      <c r="F95" s="13" t="n"/>
      <c r="G95" s="15" t="n"/>
      <c r="H95" s="16" t="n"/>
      <c r="I95" s="8">
        <f>IF($D95="","",IFERROR(VLOOKUP($D95,Groups!$A$5:$C$104,3,FALSE),""))</f>
        <v/>
      </c>
      <c r="J95" s="8">
        <f>IF($E95="","",IFERROR(VLOOKUP($E95,Assumptions!$A$9:$B$108,2,FALSE),""))</f>
        <v/>
      </c>
      <c r="K95" s="17">
        <f>IF($A95="","",IF(OR($E95="",$H95="",$N95=""),"Needs input",IF($J95="","Review: missing limit",IF($H95&gt;$J95,"Review: over limit","Within limit"))))</f>
        <v/>
      </c>
      <c r="L95" s="17">
        <f>IF($A95="","",IF(OR($B95="",$C95="",$D95="",$N95=""),"Needs input",IF(COUNTIFS($B$5:$B$104,$B95,$C$5:$C$104,$C95,$D$5:$D$104,$D95,$N$5:$N$104,"&lt;&gt;Canceled",$N$5:$N$104,"&lt;&gt;")&gt;1,"Review: group overlap","No overlap")))</f>
        <v/>
      </c>
      <c r="M95" s="17">
        <f>IF($A95="","",IF(OR($B95="",$C95="",$G95="",$N95=""),"Needs input",IF(COUNTIFS($B$5:$B$104,$B95,$C$5:$C$104,$C95,$G$5:$G$104,$G95,$N$5:$N$104,"&lt;&gt;Canceled",$N$5:$N$104,"&lt;&gt;")&gt;1,"Review: staff overlap","No overlap")))</f>
        <v/>
      </c>
      <c r="N95" s="13" t="n"/>
      <c r="O95" s="18" t="n"/>
    </row>
    <row r="96">
      <c r="A96" s="13" t="n"/>
      <c r="B96" s="23" t="n"/>
      <c r="C96" s="15" t="n"/>
      <c r="D96" s="13" t="n"/>
      <c r="E96" s="15" t="n"/>
      <c r="F96" s="13" t="n"/>
      <c r="G96" s="15" t="n"/>
      <c r="H96" s="16" t="n"/>
      <c r="I96" s="9">
        <f>IF($D96="","",IFERROR(VLOOKUP($D96,Groups!$A$5:$C$104,3,FALSE),""))</f>
        <v/>
      </c>
      <c r="J96" s="9">
        <f>IF($E96="","",IFERROR(VLOOKUP($E96,Assumptions!$A$9:$B$108,2,FALSE),""))</f>
        <v/>
      </c>
      <c r="K96" s="19">
        <f>IF($A96="","",IF(OR($E96="",$H96="",$N96=""),"Needs input",IF($J96="","Review: missing limit",IF($H96&gt;$J96,"Review: over limit","Within limit"))))</f>
        <v/>
      </c>
      <c r="L96" s="19">
        <f>IF($A96="","",IF(OR($B96="",$C96="",$D96="",$N96=""),"Needs input",IF(COUNTIFS($B$5:$B$104,$B96,$C$5:$C$104,$C96,$D$5:$D$104,$D96,$N$5:$N$104,"&lt;&gt;Canceled",$N$5:$N$104,"&lt;&gt;")&gt;1,"Review: group overlap","No overlap")))</f>
        <v/>
      </c>
      <c r="M96" s="19">
        <f>IF($A96="","",IF(OR($B96="",$C96="",$G96="",$N96=""),"Needs input",IF(COUNTIFS($B$5:$B$104,$B96,$C$5:$C$104,$C96,$G$5:$G$104,$G96,$N$5:$N$104,"&lt;&gt;Canceled",$N$5:$N$104,"&lt;&gt;")&gt;1,"Review: staff overlap","No overlap")))</f>
        <v/>
      </c>
      <c r="N96" s="13" t="n"/>
      <c r="O96" s="18" t="n"/>
    </row>
    <row r="97">
      <c r="A97" s="13" t="n"/>
      <c r="B97" s="23" t="n"/>
      <c r="C97" s="15" t="n"/>
      <c r="D97" s="13" t="n"/>
      <c r="E97" s="15" t="n"/>
      <c r="F97" s="13" t="n"/>
      <c r="G97" s="15" t="n"/>
      <c r="H97" s="16" t="n"/>
      <c r="I97" s="8">
        <f>IF($D97="","",IFERROR(VLOOKUP($D97,Groups!$A$5:$C$104,3,FALSE),""))</f>
        <v/>
      </c>
      <c r="J97" s="8">
        <f>IF($E97="","",IFERROR(VLOOKUP($E97,Assumptions!$A$9:$B$108,2,FALSE),""))</f>
        <v/>
      </c>
      <c r="K97" s="17">
        <f>IF($A97="","",IF(OR($E97="",$H97="",$N97=""),"Needs input",IF($J97="","Review: missing limit",IF($H97&gt;$J97,"Review: over limit","Within limit"))))</f>
        <v/>
      </c>
      <c r="L97" s="17">
        <f>IF($A97="","",IF(OR($B97="",$C97="",$D97="",$N97=""),"Needs input",IF(COUNTIFS($B$5:$B$104,$B97,$C$5:$C$104,$C97,$D$5:$D$104,$D97,$N$5:$N$104,"&lt;&gt;Canceled",$N$5:$N$104,"&lt;&gt;")&gt;1,"Review: group overlap","No overlap")))</f>
        <v/>
      </c>
      <c r="M97" s="17">
        <f>IF($A97="","",IF(OR($B97="",$C97="",$G97="",$N97=""),"Needs input",IF(COUNTIFS($B$5:$B$104,$B97,$C$5:$C$104,$C97,$G$5:$G$104,$G97,$N$5:$N$104,"&lt;&gt;Canceled",$N$5:$N$104,"&lt;&gt;")&gt;1,"Review: staff overlap","No overlap")))</f>
        <v/>
      </c>
      <c r="N97" s="13" t="n"/>
      <c r="O97" s="18" t="n"/>
    </row>
    <row r="98">
      <c r="A98" s="13" t="n"/>
      <c r="B98" s="23" t="n"/>
      <c r="C98" s="15" t="n"/>
      <c r="D98" s="13" t="n"/>
      <c r="E98" s="15" t="n"/>
      <c r="F98" s="13" t="n"/>
      <c r="G98" s="15" t="n"/>
      <c r="H98" s="16" t="n"/>
      <c r="I98" s="9">
        <f>IF($D98="","",IFERROR(VLOOKUP($D98,Groups!$A$5:$C$104,3,FALSE),""))</f>
        <v/>
      </c>
      <c r="J98" s="9">
        <f>IF($E98="","",IFERROR(VLOOKUP($E98,Assumptions!$A$9:$B$108,2,FALSE),""))</f>
        <v/>
      </c>
      <c r="K98" s="19">
        <f>IF($A98="","",IF(OR($E98="",$H98="",$N98=""),"Needs input",IF($J98="","Review: missing limit",IF($H98&gt;$J98,"Review: over limit","Within limit"))))</f>
        <v/>
      </c>
      <c r="L98" s="19">
        <f>IF($A98="","",IF(OR($B98="",$C98="",$D98="",$N98=""),"Needs input",IF(COUNTIFS($B$5:$B$104,$B98,$C$5:$C$104,$C98,$D$5:$D$104,$D98,$N$5:$N$104,"&lt;&gt;Canceled",$N$5:$N$104,"&lt;&gt;")&gt;1,"Review: group overlap","No overlap")))</f>
        <v/>
      </c>
      <c r="M98" s="19">
        <f>IF($A98="","",IF(OR($B98="",$C98="",$G98="",$N98=""),"Needs input",IF(COUNTIFS($B$5:$B$104,$B98,$C$5:$C$104,$C98,$G$5:$G$104,$G98,$N$5:$N$104,"&lt;&gt;Canceled",$N$5:$N$104,"&lt;&gt;")&gt;1,"Review: staff overlap","No overlap")))</f>
        <v/>
      </c>
      <c r="N98" s="13" t="n"/>
      <c r="O98" s="18" t="n"/>
    </row>
    <row r="99">
      <c r="A99" s="13" t="n"/>
      <c r="B99" s="23" t="n"/>
      <c r="C99" s="15" t="n"/>
      <c r="D99" s="13" t="n"/>
      <c r="E99" s="15" t="n"/>
      <c r="F99" s="13" t="n"/>
      <c r="G99" s="15" t="n"/>
      <c r="H99" s="16" t="n"/>
      <c r="I99" s="8">
        <f>IF($D99="","",IFERROR(VLOOKUP($D99,Groups!$A$5:$C$104,3,FALSE),""))</f>
        <v/>
      </c>
      <c r="J99" s="8">
        <f>IF($E99="","",IFERROR(VLOOKUP($E99,Assumptions!$A$9:$B$108,2,FALSE),""))</f>
        <v/>
      </c>
      <c r="K99" s="17">
        <f>IF($A99="","",IF(OR($E99="",$H99="",$N99=""),"Needs input",IF($J99="","Review: missing limit",IF($H99&gt;$J99,"Review: over limit","Within limit"))))</f>
        <v/>
      </c>
      <c r="L99" s="17">
        <f>IF($A99="","",IF(OR($B99="",$C99="",$D99="",$N99=""),"Needs input",IF(COUNTIFS($B$5:$B$104,$B99,$C$5:$C$104,$C99,$D$5:$D$104,$D99,$N$5:$N$104,"&lt;&gt;Canceled",$N$5:$N$104,"&lt;&gt;")&gt;1,"Review: group overlap","No overlap")))</f>
        <v/>
      </c>
      <c r="M99" s="17">
        <f>IF($A99="","",IF(OR($B99="",$C99="",$G99="",$N99=""),"Needs input",IF(COUNTIFS($B$5:$B$104,$B99,$C$5:$C$104,$C99,$G$5:$G$104,$G99,$N$5:$N$104,"&lt;&gt;Canceled",$N$5:$N$104,"&lt;&gt;")&gt;1,"Review: staff overlap","No overlap")))</f>
        <v/>
      </c>
      <c r="N99" s="13" t="n"/>
      <c r="O99" s="18" t="n"/>
    </row>
    <row r="100">
      <c r="A100" s="13" t="n"/>
      <c r="B100" s="23" t="n"/>
      <c r="C100" s="15" t="n"/>
      <c r="D100" s="13" t="n"/>
      <c r="E100" s="15" t="n"/>
      <c r="F100" s="13" t="n"/>
      <c r="G100" s="15" t="n"/>
      <c r="H100" s="16" t="n"/>
      <c r="I100" s="9">
        <f>IF($D100="","",IFERROR(VLOOKUP($D100,Groups!$A$5:$C$104,3,FALSE),""))</f>
        <v/>
      </c>
      <c r="J100" s="9">
        <f>IF($E100="","",IFERROR(VLOOKUP($E100,Assumptions!$A$9:$B$108,2,FALSE),""))</f>
        <v/>
      </c>
      <c r="K100" s="19">
        <f>IF($A100="","",IF(OR($E100="",$H100="",$N100=""),"Needs input",IF($J100="","Review: missing limit",IF($H100&gt;$J100,"Review: over limit","Within limit"))))</f>
        <v/>
      </c>
      <c r="L100" s="19">
        <f>IF($A100="","",IF(OR($B100="",$C100="",$D100="",$N100=""),"Needs input",IF(COUNTIFS($B$5:$B$104,$B100,$C$5:$C$104,$C100,$D$5:$D$104,$D100,$N$5:$N$104,"&lt;&gt;Canceled",$N$5:$N$104,"&lt;&gt;")&gt;1,"Review: group overlap","No overlap")))</f>
        <v/>
      </c>
      <c r="M100" s="19">
        <f>IF($A100="","",IF(OR($B100="",$C100="",$G100="",$N100=""),"Needs input",IF(COUNTIFS($B$5:$B$104,$B100,$C$5:$C$104,$C100,$G$5:$G$104,$G100,$N$5:$N$104,"&lt;&gt;Canceled",$N$5:$N$104,"&lt;&gt;")&gt;1,"Review: staff overlap","No overlap")))</f>
        <v/>
      </c>
      <c r="N100" s="13" t="n"/>
      <c r="O100" s="18" t="n"/>
    </row>
    <row r="101">
      <c r="A101" s="13" t="n"/>
      <c r="B101" s="23" t="n"/>
      <c r="C101" s="15" t="n"/>
      <c r="D101" s="13" t="n"/>
      <c r="E101" s="15" t="n"/>
      <c r="F101" s="13" t="n"/>
      <c r="G101" s="15" t="n"/>
      <c r="H101" s="16" t="n"/>
      <c r="I101" s="8">
        <f>IF($D101="","",IFERROR(VLOOKUP($D101,Groups!$A$5:$C$104,3,FALSE),""))</f>
        <v/>
      </c>
      <c r="J101" s="8">
        <f>IF($E101="","",IFERROR(VLOOKUP($E101,Assumptions!$A$9:$B$108,2,FALSE),""))</f>
        <v/>
      </c>
      <c r="K101" s="17">
        <f>IF($A101="","",IF(OR($E101="",$H101="",$N101=""),"Needs input",IF($J101="","Review: missing limit",IF($H101&gt;$J101,"Review: over limit","Within limit"))))</f>
        <v/>
      </c>
      <c r="L101" s="17">
        <f>IF($A101="","",IF(OR($B101="",$C101="",$D101="",$N101=""),"Needs input",IF(COUNTIFS($B$5:$B$104,$B101,$C$5:$C$104,$C101,$D$5:$D$104,$D101,$N$5:$N$104,"&lt;&gt;Canceled",$N$5:$N$104,"&lt;&gt;")&gt;1,"Review: group overlap","No overlap")))</f>
        <v/>
      </c>
      <c r="M101" s="17">
        <f>IF($A101="","",IF(OR($B101="",$C101="",$G101="",$N101=""),"Needs input",IF(COUNTIFS($B$5:$B$104,$B101,$C$5:$C$104,$C101,$G$5:$G$104,$G101,$N$5:$N$104,"&lt;&gt;Canceled",$N$5:$N$104,"&lt;&gt;")&gt;1,"Review: staff overlap","No overlap")))</f>
        <v/>
      </c>
      <c r="N101" s="13" t="n"/>
      <c r="O101" s="18" t="n"/>
    </row>
    <row r="102">
      <c r="A102" s="13" t="n"/>
      <c r="B102" s="23" t="n"/>
      <c r="C102" s="15" t="n"/>
      <c r="D102" s="13" t="n"/>
      <c r="E102" s="15" t="n"/>
      <c r="F102" s="13" t="n"/>
      <c r="G102" s="15" t="n"/>
      <c r="H102" s="16" t="n"/>
      <c r="I102" s="9">
        <f>IF($D102="","",IFERROR(VLOOKUP($D102,Groups!$A$5:$C$104,3,FALSE),""))</f>
        <v/>
      </c>
      <c r="J102" s="9">
        <f>IF($E102="","",IFERROR(VLOOKUP($E102,Assumptions!$A$9:$B$108,2,FALSE),""))</f>
        <v/>
      </c>
      <c r="K102" s="19">
        <f>IF($A102="","",IF(OR($E102="",$H102="",$N102=""),"Needs input",IF($J102="","Review: missing limit",IF($H102&gt;$J102,"Review: over limit","Within limit"))))</f>
        <v/>
      </c>
      <c r="L102" s="19">
        <f>IF($A102="","",IF(OR($B102="",$C102="",$D102="",$N102=""),"Needs input",IF(COUNTIFS($B$5:$B$104,$B102,$C$5:$C$104,$C102,$D$5:$D$104,$D102,$N$5:$N$104,"&lt;&gt;Canceled",$N$5:$N$104,"&lt;&gt;")&gt;1,"Review: group overlap","No overlap")))</f>
        <v/>
      </c>
      <c r="M102" s="19">
        <f>IF($A102="","",IF(OR($B102="",$C102="",$G102="",$N102=""),"Needs input",IF(COUNTIFS($B$5:$B$104,$B102,$C$5:$C$104,$C102,$G$5:$G$104,$G102,$N$5:$N$104,"&lt;&gt;Canceled",$N$5:$N$104,"&lt;&gt;")&gt;1,"Review: staff overlap","No overlap")))</f>
        <v/>
      </c>
      <c r="N102" s="13" t="n"/>
      <c r="O102" s="18" t="n"/>
    </row>
    <row r="103">
      <c r="A103" s="13" t="n"/>
      <c r="B103" s="23" t="n"/>
      <c r="C103" s="15" t="n"/>
      <c r="D103" s="13" t="n"/>
      <c r="E103" s="15" t="n"/>
      <c r="F103" s="13" t="n"/>
      <c r="G103" s="15" t="n"/>
      <c r="H103" s="16" t="n"/>
      <c r="I103" s="8">
        <f>IF($D103="","",IFERROR(VLOOKUP($D103,Groups!$A$5:$C$104,3,FALSE),""))</f>
        <v/>
      </c>
      <c r="J103" s="8">
        <f>IF($E103="","",IFERROR(VLOOKUP($E103,Assumptions!$A$9:$B$108,2,FALSE),""))</f>
        <v/>
      </c>
      <c r="K103" s="17">
        <f>IF($A103="","",IF(OR($E103="",$H103="",$N103=""),"Needs input",IF($J103="","Review: missing limit",IF($H103&gt;$J103,"Review: over limit","Within limit"))))</f>
        <v/>
      </c>
      <c r="L103" s="17">
        <f>IF($A103="","",IF(OR($B103="",$C103="",$D103="",$N103=""),"Needs input",IF(COUNTIFS($B$5:$B$104,$B103,$C$5:$C$104,$C103,$D$5:$D$104,$D103,$N$5:$N$104,"&lt;&gt;Canceled",$N$5:$N$104,"&lt;&gt;")&gt;1,"Review: group overlap","No overlap")))</f>
        <v/>
      </c>
      <c r="M103" s="17">
        <f>IF($A103="","",IF(OR($B103="",$C103="",$G103="",$N103=""),"Needs input",IF(COUNTIFS($B$5:$B$104,$B103,$C$5:$C$104,$C103,$G$5:$G$104,$G103,$N$5:$N$104,"&lt;&gt;Canceled",$N$5:$N$104,"&lt;&gt;")&gt;1,"Review: staff overlap","No overlap")))</f>
        <v/>
      </c>
      <c r="N103" s="13" t="n"/>
      <c r="O103" s="18" t="n"/>
    </row>
    <row r="104">
      <c r="A104" s="13" t="n"/>
      <c r="B104" s="23" t="n"/>
      <c r="C104" s="15" t="n"/>
      <c r="D104" s="13" t="n"/>
      <c r="E104" s="15" t="n"/>
      <c r="F104" s="13" t="n"/>
      <c r="G104" s="15" t="n"/>
      <c r="H104" s="16" t="n"/>
      <c r="I104" s="9">
        <f>IF($D104="","",IFERROR(VLOOKUP($D104,Groups!$A$5:$C$104,3,FALSE),""))</f>
        <v/>
      </c>
      <c r="J104" s="9">
        <f>IF($E104="","",IFERROR(VLOOKUP($E104,Assumptions!$A$9:$B$108,2,FALSE),""))</f>
        <v/>
      </c>
      <c r="K104" s="19">
        <f>IF($A104="","",IF(OR($E104="",$H104="",$N104=""),"Needs input",IF($J104="","Review: missing limit",IF($H104&gt;$J104,"Review: over limit","Within limit"))))</f>
        <v/>
      </c>
      <c r="L104" s="19">
        <f>IF($A104="","",IF(OR($B104="",$C104="",$D104="",$N104=""),"Needs input",IF(COUNTIFS($B$5:$B$104,$B104,$C$5:$C$104,$C104,$D$5:$D$104,$D104,$N$5:$N$104,"&lt;&gt;Canceled",$N$5:$N$104,"&lt;&gt;")&gt;1,"Review: group overlap","No overlap")))</f>
        <v/>
      </c>
      <c r="M104" s="19">
        <f>IF($A104="","",IF(OR($B104="",$C104="",$G104="",$N104=""),"Needs input",IF(COUNTIFS($B$5:$B$104,$B104,$C$5:$C$104,$C104,$G$5:$G$104,$G104,$N$5:$N$104,"&lt;&gt;Canceled",$N$5:$N$104,"&lt;&gt;")&gt;1,"Review: staff overlap","No overlap")))</f>
        <v/>
      </c>
      <c r="N104" s="13" t="n"/>
      <c r="O104" s="18" t="n"/>
    </row>
  </sheetData>
  <autoFilter ref="A4:O104"/>
  <mergeCells count="1">
    <mergeCell ref="A1:O1"/>
  </mergeCells>
  <conditionalFormatting sqref="K5:K104">
    <cfRule type="expression" priority="1" dxfId="0">
      <formula>LEFT($K5,7)="Review:"</formula>
    </cfRule>
    <cfRule type="expression" priority="2" dxfId="1">
      <formula>$K5="Within limit"</formula>
    </cfRule>
    <cfRule type="expression" priority="3" dxfId="2">
      <formula>$K5="Needs input"</formula>
    </cfRule>
  </conditionalFormatting>
  <conditionalFormatting sqref="L5:M104">
    <cfRule type="expression" priority="4" dxfId="0">
      <formula>LEFT(L5,7)="Review:"</formula>
    </cfRule>
    <cfRule type="expression" priority="5" dxfId="1">
      <formula>L5="No overlap"</formula>
    </cfRule>
    <cfRule type="expression" priority="6" dxfId="2">
      <formula>L5="Needs input"</formula>
    </cfRule>
  </conditionalFormatting>
  <conditionalFormatting sqref="N5:N104">
    <cfRule type="expression" priority="7" dxfId="1">
      <formula>$N5="Completed"</formula>
    </cfRule>
    <cfRule type="expression" priority="8" dxfId="0">
      <formula>$N5="Canceled"</formula>
    </cfRule>
    <cfRule type="expression" priority="9" dxfId="2">
      <formula>$N5="Draft"</formula>
    </cfRule>
  </conditionalFormatting>
  <dataValidations count="8">
    <dataValidation sqref="B5:B104" showDropDown="0" showInputMessage="1" showErrorMessage="1" allowBlank="0" errorTitle="Check the rotation date" error="Enter a date within the editable planning horizon." promptTitle="Rotation date" prompt="Use a date between the earliest and latest dates on Assumptions." type="date" errorStyle="stop" operator="between">
      <formula1>INDIRECT("Assumptions!$B$4")</formula1>
      <formula2>INDIRECT("Assumptions!$B$5")</formula2>
    </dataValidation>
    <dataValidation sqref="C5:C104" showDropDown="0" showInputMessage="0" showErrorMessage="1" allowBlank="0" errorTitle="Choose a listed time block" error="Choose a time block from the editable Assumptions list." type="list" errorStyle="stop">
      <formula1>INDIRECT("Assumptions!$D$9:$D$108")</formula1>
    </dataValidation>
    <dataValidation sqref="D5:D104" showDropDown="0" showInputMessage="0" showErrorMessage="1" allowBlank="0" errorTitle="Choose a listed group" error="Choose a Group ID from the Groups sheet." type="list" errorStyle="stop">
      <formula1>INDIRECT("Groups!$A$5:$A$104")</formula1>
    </dataValidation>
    <dataValidation sqref="E5:E104" showDropDown="0" showInputMessage="0" showErrorMessage="1" allowBlank="0" errorTitle="Choose a listed learning center" error="Choose a learning center from the editable Assumptions list." type="list" errorStyle="stop">
      <formula1>INDIRECT("Assumptions!$A$9:$A$108")</formula1>
    </dataValidation>
    <dataValidation sqref="F5:F104" showDropDown="0" showInputMessage="0" showErrorMessage="1" allowBlank="0" errorTitle="Choose a listed room" error="Choose a room from the editable Assumptions list." type="list" errorStyle="stop">
      <formula1>INDIRECT("Assumptions!$F$9:$F$108")</formula1>
    </dataValidation>
    <dataValidation sqref="G5:G104" showDropDown="0" showInputMessage="0" showErrorMessage="1" allowBlank="0" errorTitle="Choose a listed staff assignment" error="Choose a staff assignment from the editable Assumptions list." type="list" errorStyle="stop">
      <formula1>INDIRECT("Assumptions!$H$9:$H$108")</formula1>
    </dataValidation>
    <dataValidation sqref="H5:H104" showDropDown="0" showInputMessage="1" showErrorMessage="1" allowBlank="0" errorTitle="Check the planned count" error="Enter a whole number within the editable maximum." promptTitle="Planned children" prompt="Enter the number planned for this rotation assignment." type="whole" errorStyle="stop" operator="between">
      <formula1>1</formula1>
      <formula2>INDIRECT("Assumptions!$B$6")</formula2>
    </dataValidation>
    <dataValidation sqref="N5:N104" showDropDown="0" showInputMessage="0" showErrorMessage="1" allowBlank="0" errorTitle="Choose a listed status" error="Select Draft, Ready, Completed, or Canceled." type="list" errorStyle="stop">
      <formula1>"Draft,Ready,Completed,Canceled"</formula1>
    </dataValidation>
  </dataValidations>
  <pageMargins left="0.75" right="0.75" top="1" bottom="1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tabColor rgb="002F7A68"/>
    <outlinePr summaryBelow="1" summaryRight="1"/>
    <pageSetUpPr fitToPage="1"/>
  </sheetPr>
  <dimension ref="A1:G10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4" customWidth="1" min="1" max="1"/>
    <col width="23" customWidth="1" min="2" max="2"/>
    <col width="14" customWidth="1" min="3" max="3"/>
    <col width="19" customWidth="1" min="4" max="4"/>
    <col width="26" customWidth="1" min="5" max="5"/>
    <col width="12" customWidth="1" min="6" max="6"/>
    <col width="15" customWidth="1" min="7" max="7"/>
  </cols>
  <sheetData>
    <row r="1" ht="28" customHeight="1">
      <c r="A1" s="1" t="inlineStr">
        <is>
          <t>Small Group Setup</t>
        </is>
      </c>
      <c r="B1" s="20" t="n"/>
      <c r="C1" s="20" t="n"/>
      <c r="D1" s="20" t="n"/>
      <c r="E1" s="20" t="n"/>
      <c r="F1" s="20" t="n"/>
      <c r="G1" s="21" t="n"/>
    </row>
    <row r="2" ht="30" customHeight="1">
      <c r="A2" s="3" t="inlineStr">
        <is>
          <t>Maintain fictional group labels, planned sizes, home rooms, and staff assignments used by the rotation plan.</t>
        </is>
      </c>
    </row>
    <row r="3"/>
    <row r="4" ht="31" customHeight="1">
      <c r="A4" s="10" t="inlineStr">
        <is>
          <t>Group ID</t>
        </is>
      </c>
      <c r="B4" s="10" t="inlineStr">
        <is>
          <t>Group Label</t>
        </is>
      </c>
      <c r="C4" s="10" t="inlineStr">
        <is>
          <t>Planned Size</t>
        </is>
      </c>
      <c r="D4" s="10" t="inlineStr">
        <is>
          <t>Home Room</t>
        </is>
      </c>
      <c r="E4" s="10" t="inlineStr">
        <is>
          <t>Lead Staff</t>
        </is>
      </c>
      <c r="F4" s="10" t="inlineStr">
        <is>
          <t>Active</t>
        </is>
      </c>
      <c r="G4" s="10" t="inlineStr">
        <is>
          <t>Rotation Rows</t>
        </is>
      </c>
    </row>
    <row r="5">
      <c r="A5" s="13" t="inlineStr">
        <is>
          <t>GRP-101</t>
        </is>
      </c>
      <c r="B5" s="15" t="inlineStr">
        <is>
          <t>Sample Sunbeams</t>
        </is>
      </c>
      <c r="C5" s="16" t="n">
        <v>6</v>
      </c>
      <c r="D5" s="13" t="inlineStr">
        <is>
          <t>Room A</t>
        </is>
      </c>
      <c r="E5" s="15" t="inlineStr">
        <is>
          <t>Fictional Educator A</t>
        </is>
      </c>
      <c r="F5" s="13" t="inlineStr">
        <is>
          <t>Yes</t>
        </is>
      </c>
      <c r="G5" s="8">
        <f>IF($A5="","",COUNTIF('Rotation Plan'!$D$5:$D$104,$A5))</f>
        <v/>
      </c>
    </row>
    <row r="6">
      <c r="A6" s="13" t="inlineStr">
        <is>
          <t>GRP-102</t>
        </is>
      </c>
      <c r="B6" s="15" t="inlineStr">
        <is>
          <t>Sample Bluebirds</t>
        </is>
      </c>
      <c r="C6" s="16" t="n">
        <v>5</v>
      </c>
      <c r="D6" s="13" t="inlineStr">
        <is>
          <t>Room B</t>
        </is>
      </c>
      <c r="E6" s="15" t="inlineStr">
        <is>
          <t>Fictional Educator B</t>
        </is>
      </c>
      <c r="F6" s="13" t="inlineStr">
        <is>
          <t>Yes</t>
        </is>
      </c>
      <c r="G6" s="9">
        <f>IF($A6="","",COUNTIF('Rotation Plan'!$D$5:$D$104,$A6))</f>
        <v/>
      </c>
    </row>
    <row r="7">
      <c r="A7" s="13" t="inlineStr">
        <is>
          <t>GRP-103</t>
        </is>
      </c>
      <c r="B7" s="15" t="inlineStr">
        <is>
          <t>Sample Foxes</t>
        </is>
      </c>
      <c r="C7" s="16" t="n">
        <v>5</v>
      </c>
      <c r="D7" s="13" t="inlineStr">
        <is>
          <t>Room C</t>
        </is>
      </c>
      <c r="E7" s="15" t="inlineStr">
        <is>
          <t>Fictional Educator C</t>
        </is>
      </c>
      <c r="F7" s="13" t="inlineStr">
        <is>
          <t>Yes</t>
        </is>
      </c>
      <c r="G7" s="8">
        <f>IF($A7="","",COUNTIF('Rotation Plan'!$D$5:$D$104,$A7))</f>
        <v/>
      </c>
    </row>
    <row r="8">
      <c r="A8" s="13" t="inlineStr">
        <is>
          <t>GRP-104</t>
        </is>
      </c>
      <c r="B8" s="15" t="inlineStr">
        <is>
          <t>Sample Acorns</t>
        </is>
      </c>
      <c r="C8" s="16" t="n">
        <v>4</v>
      </c>
      <c r="D8" s="13" t="inlineStr">
        <is>
          <t>Room C</t>
        </is>
      </c>
      <c r="E8" s="15" t="inlineStr">
        <is>
          <t>Fictional Educator D</t>
        </is>
      </c>
      <c r="F8" s="13" t="inlineStr">
        <is>
          <t>Yes</t>
        </is>
      </c>
      <c r="G8" s="9">
        <f>IF($A8="","",COUNTIF('Rotation Plan'!$D$5:$D$104,$A8))</f>
        <v/>
      </c>
    </row>
    <row r="9">
      <c r="A9" s="13" t="inlineStr">
        <is>
          <t>GRP-105</t>
        </is>
      </c>
      <c r="B9" s="15" t="inlineStr">
        <is>
          <t>Sample Comets</t>
        </is>
      </c>
      <c r="C9" s="16" t="n">
        <v>8</v>
      </c>
      <c r="D9" s="13" t="inlineStr">
        <is>
          <t>Multipurpose Room</t>
        </is>
      </c>
      <c r="E9" s="15" t="inlineStr">
        <is>
          <t>Fictional Educator E</t>
        </is>
      </c>
      <c r="F9" s="13" t="inlineStr">
        <is>
          <t>Yes</t>
        </is>
      </c>
      <c r="G9" s="8">
        <f>IF($A9="","",COUNTIF('Rotation Plan'!$D$5:$D$104,$A9))</f>
        <v/>
      </c>
    </row>
    <row r="10">
      <c r="A10" s="13" t="inlineStr">
        <is>
          <t>GRP-106</t>
        </is>
      </c>
      <c r="B10" s="15" t="inlineStr">
        <is>
          <t>Sample Raindrops</t>
        </is>
      </c>
      <c r="C10" s="16" t="n">
        <v>4</v>
      </c>
      <c r="D10" s="13" t="inlineStr">
        <is>
          <t>Studio Room</t>
        </is>
      </c>
      <c r="E10" s="15" t="inlineStr">
        <is>
          <t>Fictional Educator F</t>
        </is>
      </c>
      <c r="F10" s="13" t="inlineStr">
        <is>
          <t>Yes</t>
        </is>
      </c>
      <c r="G10" s="9">
        <f>IF($A10="","",COUNTIF('Rotation Plan'!$D$5:$D$104,$A10))</f>
        <v/>
      </c>
    </row>
    <row r="11">
      <c r="A11" s="13" t="inlineStr">
        <is>
          <t>GRP-107</t>
        </is>
      </c>
      <c r="B11" s="15" t="inlineStr">
        <is>
          <t>Sample Fireflies</t>
        </is>
      </c>
      <c r="C11" s="16" t="n">
        <v>6</v>
      </c>
      <c r="D11" s="13" t="inlineStr">
        <is>
          <t>Room A</t>
        </is>
      </c>
      <c r="E11" s="15" t="inlineStr">
        <is>
          <t>Fictional Educator G</t>
        </is>
      </c>
      <c r="F11" s="13" t="inlineStr">
        <is>
          <t>Yes</t>
        </is>
      </c>
      <c r="G11" s="8">
        <f>IF($A11="","",COUNTIF('Rotation Plan'!$D$5:$D$104,$A11))</f>
        <v/>
      </c>
    </row>
    <row r="12">
      <c r="A12" s="13" t="inlineStr">
        <is>
          <t>GRP-108</t>
        </is>
      </c>
      <c r="B12" s="15" t="inlineStr">
        <is>
          <t>Sample Kites</t>
        </is>
      </c>
      <c r="C12" s="16" t="n">
        <v>5</v>
      </c>
      <c r="D12" s="13" t="inlineStr">
        <is>
          <t>Room B</t>
        </is>
      </c>
      <c r="E12" s="15" t="inlineStr">
        <is>
          <t>Fictional Educator A</t>
        </is>
      </c>
      <c r="F12" s="13" t="inlineStr">
        <is>
          <t>No</t>
        </is>
      </c>
      <c r="G12" s="9">
        <f>IF($A12="","",COUNTIF('Rotation Plan'!$D$5:$D$104,$A12))</f>
        <v/>
      </c>
    </row>
    <row r="13">
      <c r="A13" s="13" t="n"/>
      <c r="B13" s="15" t="n"/>
      <c r="C13" s="16" t="n"/>
      <c r="D13" s="13" t="n"/>
      <c r="E13" s="15" t="n"/>
      <c r="F13" s="13" t="n"/>
      <c r="G13" s="8">
        <f>IF($A13="","",COUNTIF('Rotation Plan'!$D$5:$D$104,$A13))</f>
        <v/>
      </c>
    </row>
    <row r="14">
      <c r="A14" s="13" t="n"/>
      <c r="B14" s="15" t="n"/>
      <c r="C14" s="16" t="n"/>
      <c r="D14" s="13" t="n"/>
      <c r="E14" s="15" t="n"/>
      <c r="F14" s="13" t="n"/>
      <c r="G14" s="9">
        <f>IF($A14="","",COUNTIF('Rotation Plan'!$D$5:$D$104,$A14))</f>
        <v/>
      </c>
    </row>
    <row r="15">
      <c r="A15" s="13" t="n"/>
      <c r="B15" s="15" t="n"/>
      <c r="C15" s="16" t="n"/>
      <c r="D15" s="13" t="n"/>
      <c r="E15" s="15" t="n"/>
      <c r="F15" s="13" t="n"/>
      <c r="G15" s="8">
        <f>IF($A15="","",COUNTIF('Rotation Plan'!$D$5:$D$104,$A15))</f>
        <v/>
      </c>
    </row>
    <row r="16">
      <c r="A16" s="13" t="n"/>
      <c r="B16" s="15" t="n"/>
      <c r="C16" s="16" t="n"/>
      <c r="D16" s="13" t="n"/>
      <c r="E16" s="15" t="n"/>
      <c r="F16" s="13" t="n"/>
      <c r="G16" s="9">
        <f>IF($A16="","",COUNTIF('Rotation Plan'!$D$5:$D$104,$A16))</f>
        <v/>
      </c>
    </row>
    <row r="17">
      <c r="A17" s="13" t="n"/>
      <c r="B17" s="15" t="n"/>
      <c r="C17" s="16" t="n"/>
      <c r="D17" s="13" t="n"/>
      <c r="E17" s="15" t="n"/>
      <c r="F17" s="13" t="n"/>
      <c r="G17" s="8">
        <f>IF($A17="","",COUNTIF('Rotation Plan'!$D$5:$D$104,$A17))</f>
        <v/>
      </c>
    </row>
    <row r="18">
      <c r="A18" s="13" t="n"/>
      <c r="B18" s="15" t="n"/>
      <c r="C18" s="16" t="n"/>
      <c r="D18" s="13" t="n"/>
      <c r="E18" s="15" t="n"/>
      <c r="F18" s="13" t="n"/>
      <c r="G18" s="9">
        <f>IF($A18="","",COUNTIF('Rotation Plan'!$D$5:$D$104,$A18))</f>
        <v/>
      </c>
    </row>
    <row r="19">
      <c r="A19" s="13" t="n"/>
      <c r="B19" s="15" t="n"/>
      <c r="C19" s="16" t="n"/>
      <c r="D19" s="13" t="n"/>
      <c r="E19" s="15" t="n"/>
      <c r="F19" s="13" t="n"/>
      <c r="G19" s="8">
        <f>IF($A19="","",COUNTIF('Rotation Plan'!$D$5:$D$104,$A19))</f>
        <v/>
      </c>
    </row>
    <row r="20">
      <c r="A20" s="13" t="n"/>
      <c r="B20" s="15" t="n"/>
      <c r="C20" s="16" t="n"/>
      <c r="D20" s="13" t="n"/>
      <c r="E20" s="15" t="n"/>
      <c r="F20" s="13" t="n"/>
      <c r="G20" s="9">
        <f>IF($A20="","",COUNTIF('Rotation Plan'!$D$5:$D$104,$A20))</f>
        <v/>
      </c>
    </row>
    <row r="21">
      <c r="A21" s="13" t="n"/>
      <c r="B21" s="15" t="n"/>
      <c r="C21" s="16" t="n"/>
      <c r="D21" s="13" t="n"/>
      <c r="E21" s="15" t="n"/>
      <c r="F21" s="13" t="n"/>
      <c r="G21" s="8">
        <f>IF($A21="","",COUNTIF('Rotation Plan'!$D$5:$D$104,$A21))</f>
        <v/>
      </c>
    </row>
    <row r="22">
      <c r="A22" s="13" t="n"/>
      <c r="B22" s="15" t="n"/>
      <c r="C22" s="16" t="n"/>
      <c r="D22" s="13" t="n"/>
      <c r="E22" s="15" t="n"/>
      <c r="F22" s="13" t="n"/>
      <c r="G22" s="9">
        <f>IF($A22="","",COUNTIF('Rotation Plan'!$D$5:$D$104,$A22))</f>
        <v/>
      </c>
    </row>
    <row r="23">
      <c r="A23" s="13" t="n"/>
      <c r="B23" s="15" t="n"/>
      <c r="C23" s="16" t="n"/>
      <c r="D23" s="13" t="n"/>
      <c r="E23" s="15" t="n"/>
      <c r="F23" s="13" t="n"/>
      <c r="G23" s="8">
        <f>IF($A23="","",COUNTIF('Rotation Plan'!$D$5:$D$104,$A23))</f>
        <v/>
      </c>
    </row>
    <row r="24">
      <c r="A24" s="13" t="n"/>
      <c r="B24" s="15" t="n"/>
      <c r="C24" s="16" t="n"/>
      <c r="D24" s="13" t="n"/>
      <c r="E24" s="15" t="n"/>
      <c r="F24" s="13" t="n"/>
      <c r="G24" s="9">
        <f>IF($A24="","",COUNTIF('Rotation Plan'!$D$5:$D$104,$A24))</f>
        <v/>
      </c>
    </row>
    <row r="25">
      <c r="A25" s="13" t="n"/>
      <c r="B25" s="15" t="n"/>
      <c r="C25" s="16" t="n"/>
      <c r="D25" s="13" t="n"/>
      <c r="E25" s="15" t="n"/>
      <c r="F25" s="13" t="n"/>
      <c r="G25" s="8">
        <f>IF($A25="","",COUNTIF('Rotation Plan'!$D$5:$D$104,$A25))</f>
        <v/>
      </c>
    </row>
    <row r="26">
      <c r="A26" s="13" t="n"/>
      <c r="B26" s="15" t="n"/>
      <c r="C26" s="16" t="n"/>
      <c r="D26" s="13" t="n"/>
      <c r="E26" s="15" t="n"/>
      <c r="F26" s="13" t="n"/>
      <c r="G26" s="9">
        <f>IF($A26="","",COUNTIF('Rotation Plan'!$D$5:$D$104,$A26))</f>
        <v/>
      </c>
    </row>
    <row r="27">
      <c r="A27" s="13" t="n"/>
      <c r="B27" s="15" t="n"/>
      <c r="C27" s="16" t="n"/>
      <c r="D27" s="13" t="n"/>
      <c r="E27" s="15" t="n"/>
      <c r="F27" s="13" t="n"/>
      <c r="G27" s="8">
        <f>IF($A27="","",COUNTIF('Rotation Plan'!$D$5:$D$104,$A27))</f>
        <v/>
      </c>
    </row>
    <row r="28">
      <c r="A28" s="13" t="n"/>
      <c r="B28" s="15" t="n"/>
      <c r="C28" s="16" t="n"/>
      <c r="D28" s="13" t="n"/>
      <c r="E28" s="15" t="n"/>
      <c r="F28" s="13" t="n"/>
      <c r="G28" s="9">
        <f>IF($A28="","",COUNTIF('Rotation Plan'!$D$5:$D$104,$A28))</f>
        <v/>
      </c>
    </row>
    <row r="29">
      <c r="A29" s="13" t="n"/>
      <c r="B29" s="15" t="n"/>
      <c r="C29" s="16" t="n"/>
      <c r="D29" s="13" t="n"/>
      <c r="E29" s="15" t="n"/>
      <c r="F29" s="13" t="n"/>
      <c r="G29" s="8">
        <f>IF($A29="","",COUNTIF('Rotation Plan'!$D$5:$D$104,$A29))</f>
        <v/>
      </c>
    </row>
    <row r="30">
      <c r="A30" s="13" t="n"/>
      <c r="B30" s="15" t="n"/>
      <c r="C30" s="16" t="n"/>
      <c r="D30" s="13" t="n"/>
      <c r="E30" s="15" t="n"/>
      <c r="F30" s="13" t="n"/>
      <c r="G30" s="9">
        <f>IF($A30="","",COUNTIF('Rotation Plan'!$D$5:$D$104,$A30))</f>
        <v/>
      </c>
    </row>
    <row r="31">
      <c r="A31" s="13" t="n"/>
      <c r="B31" s="15" t="n"/>
      <c r="C31" s="16" t="n"/>
      <c r="D31" s="13" t="n"/>
      <c r="E31" s="15" t="n"/>
      <c r="F31" s="13" t="n"/>
      <c r="G31" s="8">
        <f>IF($A31="","",COUNTIF('Rotation Plan'!$D$5:$D$104,$A31))</f>
        <v/>
      </c>
    </row>
    <row r="32">
      <c r="A32" s="13" t="n"/>
      <c r="B32" s="15" t="n"/>
      <c r="C32" s="16" t="n"/>
      <c r="D32" s="13" t="n"/>
      <c r="E32" s="15" t="n"/>
      <c r="F32" s="13" t="n"/>
      <c r="G32" s="9">
        <f>IF($A32="","",COUNTIF('Rotation Plan'!$D$5:$D$104,$A32))</f>
        <v/>
      </c>
    </row>
    <row r="33">
      <c r="A33" s="13" t="n"/>
      <c r="B33" s="15" t="n"/>
      <c r="C33" s="16" t="n"/>
      <c r="D33" s="13" t="n"/>
      <c r="E33" s="15" t="n"/>
      <c r="F33" s="13" t="n"/>
      <c r="G33" s="8">
        <f>IF($A33="","",COUNTIF('Rotation Plan'!$D$5:$D$104,$A33))</f>
        <v/>
      </c>
    </row>
    <row r="34">
      <c r="A34" s="13" t="n"/>
      <c r="B34" s="15" t="n"/>
      <c r="C34" s="16" t="n"/>
      <c r="D34" s="13" t="n"/>
      <c r="E34" s="15" t="n"/>
      <c r="F34" s="13" t="n"/>
      <c r="G34" s="9">
        <f>IF($A34="","",COUNTIF('Rotation Plan'!$D$5:$D$104,$A34))</f>
        <v/>
      </c>
    </row>
    <row r="35">
      <c r="A35" s="13" t="n"/>
      <c r="B35" s="15" t="n"/>
      <c r="C35" s="16" t="n"/>
      <c r="D35" s="13" t="n"/>
      <c r="E35" s="15" t="n"/>
      <c r="F35" s="13" t="n"/>
      <c r="G35" s="8">
        <f>IF($A35="","",COUNTIF('Rotation Plan'!$D$5:$D$104,$A35))</f>
        <v/>
      </c>
    </row>
    <row r="36">
      <c r="A36" s="13" t="n"/>
      <c r="B36" s="15" t="n"/>
      <c r="C36" s="16" t="n"/>
      <c r="D36" s="13" t="n"/>
      <c r="E36" s="15" t="n"/>
      <c r="F36" s="13" t="n"/>
      <c r="G36" s="9">
        <f>IF($A36="","",COUNTIF('Rotation Plan'!$D$5:$D$104,$A36))</f>
        <v/>
      </c>
    </row>
    <row r="37">
      <c r="A37" s="13" t="n"/>
      <c r="B37" s="15" t="n"/>
      <c r="C37" s="16" t="n"/>
      <c r="D37" s="13" t="n"/>
      <c r="E37" s="15" t="n"/>
      <c r="F37" s="13" t="n"/>
      <c r="G37" s="8">
        <f>IF($A37="","",COUNTIF('Rotation Plan'!$D$5:$D$104,$A37))</f>
        <v/>
      </c>
    </row>
    <row r="38">
      <c r="A38" s="13" t="n"/>
      <c r="B38" s="15" t="n"/>
      <c r="C38" s="16" t="n"/>
      <c r="D38" s="13" t="n"/>
      <c r="E38" s="15" t="n"/>
      <c r="F38" s="13" t="n"/>
      <c r="G38" s="9">
        <f>IF($A38="","",COUNTIF('Rotation Plan'!$D$5:$D$104,$A38))</f>
        <v/>
      </c>
    </row>
    <row r="39">
      <c r="A39" s="13" t="n"/>
      <c r="B39" s="15" t="n"/>
      <c r="C39" s="16" t="n"/>
      <c r="D39" s="13" t="n"/>
      <c r="E39" s="15" t="n"/>
      <c r="F39" s="13" t="n"/>
      <c r="G39" s="8">
        <f>IF($A39="","",COUNTIF('Rotation Plan'!$D$5:$D$104,$A39))</f>
        <v/>
      </c>
    </row>
    <row r="40">
      <c r="A40" s="13" t="n"/>
      <c r="B40" s="15" t="n"/>
      <c r="C40" s="16" t="n"/>
      <c r="D40" s="13" t="n"/>
      <c r="E40" s="15" t="n"/>
      <c r="F40" s="13" t="n"/>
      <c r="G40" s="9">
        <f>IF($A40="","",COUNTIF('Rotation Plan'!$D$5:$D$104,$A40))</f>
        <v/>
      </c>
    </row>
    <row r="41">
      <c r="A41" s="13" t="n"/>
      <c r="B41" s="15" t="n"/>
      <c r="C41" s="16" t="n"/>
      <c r="D41" s="13" t="n"/>
      <c r="E41" s="15" t="n"/>
      <c r="F41" s="13" t="n"/>
      <c r="G41" s="8">
        <f>IF($A41="","",COUNTIF('Rotation Plan'!$D$5:$D$104,$A41))</f>
        <v/>
      </c>
    </row>
    <row r="42">
      <c r="A42" s="13" t="n"/>
      <c r="B42" s="15" t="n"/>
      <c r="C42" s="16" t="n"/>
      <c r="D42" s="13" t="n"/>
      <c r="E42" s="15" t="n"/>
      <c r="F42" s="13" t="n"/>
      <c r="G42" s="9">
        <f>IF($A42="","",COUNTIF('Rotation Plan'!$D$5:$D$104,$A42))</f>
        <v/>
      </c>
    </row>
    <row r="43">
      <c r="A43" s="13" t="n"/>
      <c r="B43" s="15" t="n"/>
      <c r="C43" s="16" t="n"/>
      <c r="D43" s="13" t="n"/>
      <c r="E43" s="15" t="n"/>
      <c r="F43" s="13" t="n"/>
      <c r="G43" s="8">
        <f>IF($A43="","",COUNTIF('Rotation Plan'!$D$5:$D$104,$A43))</f>
        <v/>
      </c>
    </row>
    <row r="44">
      <c r="A44" s="13" t="n"/>
      <c r="B44" s="15" t="n"/>
      <c r="C44" s="16" t="n"/>
      <c r="D44" s="13" t="n"/>
      <c r="E44" s="15" t="n"/>
      <c r="F44" s="13" t="n"/>
      <c r="G44" s="9">
        <f>IF($A44="","",COUNTIF('Rotation Plan'!$D$5:$D$104,$A44))</f>
        <v/>
      </c>
    </row>
    <row r="45">
      <c r="A45" s="13" t="n"/>
      <c r="B45" s="15" t="n"/>
      <c r="C45" s="16" t="n"/>
      <c r="D45" s="13" t="n"/>
      <c r="E45" s="15" t="n"/>
      <c r="F45" s="13" t="n"/>
      <c r="G45" s="8">
        <f>IF($A45="","",COUNTIF('Rotation Plan'!$D$5:$D$104,$A45))</f>
        <v/>
      </c>
    </row>
    <row r="46">
      <c r="A46" s="13" t="n"/>
      <c r="B46" s="15" t="n"/>
      <c r="C46" s="16" t="n"/>
      <c r="D46" s="13" t="n"/>
      <c r="E46" s="15" t="n"/>
      <c r="F46" s="13" t="n"/>
      <c r="G46" s="9">
        <f>IF($A46="","",COUNTIF('Rotation Plan'!$D$5:$D$104,$A46))</f>
        <v/>
      </c>
    </row>
    <row r="47">
      <c r="A47" s="13" t="n"/>
      <c r="B47" s="15" t="n"/>
      <c r="C47" s="16" t="n"/>
      <c r="D47" s="13" t="n"/>
      <c r="E47" s="15" t="n"/>
      <c r="F47" s="13" t="n"/>
      <c r="G47" s="8">
        <f>IF($A47="","",COUNTIF('Rotation Plan'!$D$5:$D$104,$A47))</f>
        <v/>
      </c>
    </row>
    <row r="48">
      <c r="A48" s="13" t="n"/>
      <c r="B48" s="15" t="n"/>
      <c r="C48" s="16" t="n"/>
      <c r="D48" s="13" t="n"/>
      <c r="E48" s="15" t="n"/>
      <c r="F48" s="13" t="n"/>
      <c r="G48" s="9">
        <f>IF($A48="","",COUNTIF('Rotation Plan'!$D$5:$D$104,$A48))</f>
        <v/>
      </c>
    </row>
    <row r="49">
      <c r="A49" s="13" t="n"/>
      <c r="B49" s="15" t="n"/>
      <c r="C49" s="16" t="n"/>
      <c r="D49" s="13" t="n"/>
      <c r="E49" s="15" t="n"/>
      <c r="F49" s="13" t="n"/>
      <c r="G49" s="8">
        <f>IF($A49="","",COUNTIF('Rotation Plan'!$D$5:$D$104,$A49))</f>
        <v/>
      </c>
    </row>
    <row r="50">
      <c r="A50" s="13" t="n"/>
      <c r="B50" s="15" t="n"/>
      <c r="C50" s="16" t="n"/>
      <c r="D50" s="13" t="n"/>
      <c r="E50" s="15" t="n"/>
      <c r="F50" s="13" t="n"/>
      <c r="G50" s="9">
        <f>IF($A50="","",COUNTIF('Rotation Plan'!$D$5:$D$104,$A50))</f>
        <v/>
      </c>
    </row>
    <row r="51">
      <c r="A51" s="13" t="n"/>
      <c r="B51" s="15" t="n"/>
      <c r="C51" s="16" t="n"/>
      <c r="D51" s="13" t="n"/>
      <c r="E51" s="15" t="n"/>
      <c r="F51" s="13" t="n"/>
      <c r="G51" s="8">
        <f>IF($A51="","",COUNTIF('Rotation Plan'!$D$5:$D$104,$A51))</f>
        <v/>
      </c>
    </row>
    <row r="52">
      <c r="A52" s="13" t="n"/>
      <c r="B52" s="15" t="n"/>
      <c r="C52" s="16" t="n"/>
      <c r="D52" s="13" t="n"/>
      <c r="E52" s="15" t="n"/>
      <c r="F52" s="13" t="n"/>
      <c r="G52" s="9">
        <f>IF($A52="","",COUNTIF('Rotation Plan'!$D$5:$D$104,$A52))</f>
        <v/>
      </c>
    </row>
    <row r="53">
      <c r="A53" s="13" t="n"/>
      <c r="B53" s="15" t="n"/>
      <c r="C53" s="16" t="n"/>
      <c r="D53" s="13" t="n"/>
      <c r="E53" s="15" t="n"/>
      <c r="F53" s="13" t="n"/>
      <c r="G53" s="8">
        <f>IF($A53="","",COUNTIF('Rotation Plan'!$D$5:$D$104,$A53))</f>
        <v/>
      </c>
    </row>
    <row r="54">
      <c r="A54" s="13" t="n"/>
      <c r="B54" s="15" t="n"/>
      <c r="C54" s="16" t="n"/>
      <c r="D54" s="13" t="n"/>
      <c r="E54" s="15" t="n"/>
      <c r="F54" s="13" t="n"/>
      <c r="G54" s="9">
        <f>IF($A54="","",COUNTIF('Rotation Plan'!$D$5:$D$104,$A54))</f>
        <v/>
      </c>
    </row>
    <row r="55">
      <c r="A55" s="13" t="n"/>
      <c r="B55" s="15" t="n"/>
      <c r="C55" s="16" t="n"/>
      <c r="D55" s="13" t="n"/>
      <c r="E55" s="15" t="n"/>
      <c r="F55" s="13" t="n"/>
      <c r="G55" s="8">
        <f>IF($A55="","",COUNTIF('Rotation Plan'!$D$5:$D$104,$A55))</f>
        <v/>
      </c>
    </row>
    <row r="56">
      <c r="A56" s="13" t="n"/>
      <c r="B56" s="15" t="n"/>
      <c r="C56" s="16" t="n"/>
      <c r="D56" s="13" t="n"/>
      <c r="E56" s="15" t="n"/>
      <c r="F56" s="13" t="n"/>
      <c r="G56" s="9">
        <f>IF($A56="","",COUNTIF('Rotation Plan'!$D$5:$D$104,$A56))</f>
        <v/>
      </c>
    </row>
    <row r="57">
      <c r="A57" s="13" t="n"/>
      <c r="B57" s="15" t="n"/>
      <c r="C57" s="16" t="n"/>
      <c r="D57" s="13" t="n"/>
      <c r="E57" s="15" t="n"/>
      <c r="F57" s="13" t="n"/>
      <c r="G57" s="8">
        <f>IF($A57="","",COUNTIF('Rotation Plan'!$D$5:$D$104,$A57))</f>
        <v/>
      </c>
    </row>
    <row r="58">
      <c r="A58" s="13" t="n"/>
      <c r="B58" s="15" t="n"/>
      <c r="C58" s="16" t="n"/>
      <c r="D58" s="13" t="n"/>
      <c r="E58" s="15" t="n"/>
      <c r="F58" s="13" t="n"/>
      <c r="G58" s="9">
        <f>IF($A58="","",COUNTIF('Rotation Plan'!$D$5:$D$104,$A58))</f>
        <v/>
      </c>
    </row>
    <row r="59">
      <c r="A59" s="13" t="n"/>
      <c r="B59" s="15" t="n"/>
      <c r="C59" s="16" t="n"/>
      <c r="D59" s="13" t="n"/>
      <c r="E59" s="15" t="n"/>
      <c r="F59" s="13" t="n"/>
      <c r="G59" s="8">
        <f>IF($A59="","",COUNTIF('Rotation Plan'!$D$5:$D$104,$A59))</f>
        <v/>
      </c>
    </row>
    <row r="60">
      <c r="A60" s="13" t="n"/>
      <c r="B60" s="15" t="n"/>
      <c r="C60" s="16" t="n"/>
      <c r="D60" s="13" t="n"/>
      <c r="E60" s="15" t="n"/>
      <c r="F60" s="13" t="n"/>
      <c r="G60" s="9">
        <f>IF($A60="","",COUNTIF('Rotation Plan'!$D$5:$D$104,$A60))</f>
        <v/>
      </c>
    </row>
    <row r="61">
      <c r="A61" s="13" t="n"/>
      <c r="B61" s="15" t="n"/>
      <c r="C61" s="16" t="n"/>
      <c r="D61" s="13" t="n"/>
      <c r="E61" s="15" t="n"/>
      <c r="F61" s="13" t="n"/>
      <c r="G61" s="8">
        <f>IF($A61="","",COUNTIF('Rotation Plan'!$D$5:$D$104,$A61))</f>
        <v/>
      </c>
    </row>
    <row r="62">
      <c r="A62" s="13" t="n"/>
      <c r="B62" s="15" t="n"/>
      <c r="C62" s="16" t="n"/>
      <c r="D62" s="13" t="n"/>
      <c r="E62" s="15" t="n"/>
      <c r="F62" s="13" t="n"/>
      <c r="G62" s="9">
        <f>IF($A62="","",COUNTIF('Rotation Plan'!$D$5:$D$104,$A62))</f>
        <v/>
      </c>
    </row>
    <row r="63">
      <c r="A63" s="13" t="n"/>
      <c r="B63" s="15" t="n"/>
      <c r="C63" s="16" t="n"/>
      <c r="D63" s="13" t="n"/>
      <c r="E63" s="15" t="n"/>
      <c r="F63" s="13" t="n"/>
      <c r="G63" s="8">
        <f>IF($A63="","",COUNTIF('Rotation Plan'!$D$5:$D$104,$A63))</f>
        <v/>
      </c>
    </row>
    <row r="64">
      <c r="A64" s="13" t="n"/>
      <c r="B64" s="15" t="n"/>
      <c r="C64" s="16" t="n"/>
      <c r="D64" s="13" t="n"/>
      <c r="E64" s="15" t="n"/>
      <c r="F64" s="13" t="n"/>
      <c r="G64" s="9">
        <f>IF($A64="","",COUNTIF('Rotation Plan'!$D$5:$D$104,$A64))</f>
        <v/>
      </c>
    </row>
    <row r="65">
      <c r="A65" s="13" t="n"/>
      <c r="B65" s="15" t="n"/>
      <c r="C65" s="16" t="n"/>
      <c r="D65" s="13" t="n"/>
      <c r="E65" s="15" t="n"/>
      <c r="F65" s="13" t="n"/>
      <c r="G65" s="8">
        <f>IF($A65="","",COUNTIF('Rotation Plan'!$D$5:$D$104,$A65))</f>
        <v/>
      </c>
    </row>
    <row r="66">
      <c r="A66" s="13" t="n"/>
      <c r="B66" s="15" t="n"/>
      <c r="C66" s="16" t="n"/>
      <c r="D66" s="13" t="n"/>
      <c r="E66" s="15" t="n"/>
      <c r="F66" s="13" t="n"/>
      <c r="G66" s="9">
        <f>IF($A66="","",COUNTIF('Rotation Plan'!$D$5:$D$104,$A66))</f>
        <v/>
      </c>
    </row>
    <row r="67">
      <c r="A67" s="13" t="n"/>
      <c r="B67" s="15" t="n"/>
      <c r="C67" s="16" t="n"/>
      <c r="D67" s="13" t="n"/>
      <c r="E67" s="15" t="n"/>
      <c r="F67" s="13" t="n"/>
      <c r="G67" s="8">
        <f>IF($A67="","",COUNTIF('Rotation Plan'!$D$5:$D$104,$A67))</f>
        <v/>
      </c>
    </row>
    <row r="68">
      <c r="A68" s="13" t="n"/>
      <c r="B68" s="15" t="n"/>
      <c r="C68" s="16" t="n"/>
      <c r="D68" s="13" t="n"/>
      <c r="E68" s="15" t="n"/>
      <c r="F68" s="13" t="n"/>
      <c r="G68" s="9">
        <f>IF($A68="","",COUNTIF('Rotation Plan'!$D$5:$D$104,$A68))</f>
        <v/>
      </c>
    </row>
    <row r="69">
      <c r="A69" s="13" t="n"/>
      <c r="B69" s="15" t="n"/>
      <c r="C69" s="16" t="n"/>
      <c r="D69" s="13" t="n"/>
      <c r="E69" s="15" t="n"/>
      <c r="F69" s="13" t="n"/>
      <c r="G69" s="8">
        <f>IF($A69="","",COUNTIF('Rotation Plan'!$D$5:$D$104,$A69))</f>
        <v/>
      </c>
    </row>
    <row r="70">
      <c r="A70" s="13" t="n"/>
      <c r="B70" s="15" t="n"/>
      <c r="C70" s="16" t="n"/>
      <c r="D70" s="13" t="n"/>
      <c r="E70" s="15" t="n"/>
      <c r="F70" s="13" t="n"/>
      <c r="G70" s="9">
        <f>IF($A70="","",COUNTIF('Rotation Plan'!$D$5:$D$104,$A70))</f>
        <v/>
      </c>
    </row>
    <row r="71">
      <c r="A71" s="13" t="n"/>
      <c r="B71" s="15" t="n"/>
      <c r="C71" s="16" t="n"/>
      <c r="D71" s="13" t="n"/>
      <c r="E71" s="15" t="n"/>
      <c r="F71" s="13" t="n"/>
      <c r="G71" s="8">
        <f>IF($A71="","",COUNTIF('Rotation Plan'!$D$5:$D$104,$A71))</f>
        <v/>
      </c>
    </row>
    <row r="72">
      <c r="A72" s="13" t="n"/>
      <c r="B72" s="15" t="n"/>
      <c r="C72" s="16" t="n"/>
      <c r="D72" s="13" t="n"/>
      <c r="E72" s="15" t="n"/>
      <c r="F72" s="13" t="n"/>
      <c r="G72" s="9">
        <f>IF($A72="","",COUNTIF('Rotation Plan'!$D$5:$D$104,$A72))</f>
        <v/>
      </c>
    </row>
    <row r="73">
      <c r="A73" s="13" t="n"/>
      <c r="B73" s="15" t="n"/>
      <c r="C73" s="16" t="n"/>
      <c r="D73" s="13" t="n"/>
      <c r="E73" s="15" t="n"/>
      <c r="F73" s="13" t="n"/>
      <c r="G73" s="8">
        <f>IF($A73="","",COUNTIF('Rotation Plan'!$D$5:$D$104,$A73))</f>
        <v/>
      </c>
    </row>
    <row r="74">
      <c r="A74" s="13" t="n"/>
      <c r="B74" s="15" t="n"/>
      <c r="C74" s="16" t="n"/>
      <c r="D74" s="13" t="n"/>
      <c r="E74" s="15" t="n"/>
      <c r="F74" s="13" t="n"/>
      <c r="G74" s="9">
        <f>IF($A74="","",COUNTIF('Rotation Plan'!$D$5:$D$104,$A74))</f>
        <v/>
      </c>
    </row>
    <row r="75">
      <c r="A75" s="13" t="n"/>
      <c r="B75" s="15" t="n"/>
      <c r="C75" s="16" t="n"/>
      <c r="D75" s="13" t="n"/>
      <c r="E75" s="15" t="n"/>
      <c r="F75" s="13" t="n"/>
      <c r="G75" s="8">
        <f>IF($A75="","",COUNTIF('Rotation Plan'!$D$5:$D$104,$A75))</f>
        <v/>
      </c>
    </row>
    <row r="76">
      <c r="A76" s="13" t="n"/>
      <c r="B76" s="15" t="n"/>
      <c r="C76" s="16" t="n"/>
      <c r="D76" s="13" t="n"/>
      <c r="E76" s="15" t="n"/>
      <c r="F76" s="13" t="n"/>
      <c r="G76" s="9">
        <f>IF($A76="","",COUNTIF('Rotation Plan'!$D$5:$D$104,$A76))</f>
        <v/>
      </c>
    </row>
    <row r="77">
      <c r="A77" s="13" t="n"/>
      <c r="B77" s="15" t="n"/>
      <c r="C77" s="16" t="n"/>
      <c r="D77" s="13" t="n"/>
      <c r="E77" s="15" t="n"/>
      <c r="F77" s="13" t="n"/>
      <c r="G77" s="8">
        <f>IF($A77="","",COUNTIF('Rotation Plan'!$D$5:$D$104,$A77))</f>
        <v/>
      </c>
    </row>
    <row r="78">
      <c r="A78" s="13" t="n"/>
      <c r="B78" s="15" t="n"/>
      <c r="C78" s="16" t="n"/>
      <c r="D78" s="13" t="n"/>
      <c r="E78" s="15" t="n"/>
      <c r="F78" s="13" t="n"/>
      <c r="G78" s="9">
        <f>IF($A78="","",COUNTIF('Rotation Plan'!$D$5:$D$104,$A78))</f>
        <v/>
      </c>
    </row>
    <row r="79">
      <c r="A79" s="13" t="n"/>
      <c r="B79" s="15" t="n"/>
      <c r="C79" s="16" t="n"/>
      <c r="D79" s="13" t="n"/>
      <c r="E79" s="15" t="n"/>
      <c r="F79" s="13" t="n"/>
      <c r="G79" s="8">
        <f>IF($A79="","",COUNTIF('Rotation Plan'!$D$5:$D$104,$A79))</f>
        <v/>
      </c>
    </row>
    <row r="80">
      <c r="A80" s="13" t="n"/>
      <c r="B80" s="15" t="n"/>
      <c r="C80" s="16" t="n"/>
      <c r="D80" s="13" t="n"/>
      <c r="E80" s="15" t="n"/>
      <c r="F80" s="13" t="n"/>
      <c r="G80" s="9">
        <f>IF($A80="","",COUNTIF('Rotation Plan'!$D$5:$D$104,$A80))</f>
        <v/>
      </c>
    </row>
    <row r="81">
      <c r="A81" s="13" t="n"/>
      <c r="B81" s="15" t="n"/>
      <c r="C81" s="16" t="n"/>
      <c r="D81" s="13" t="n"/>
      <c r="E81" s="15" t="n"/>
      <c r="F81" s="13" t="n"/>
      <c r="G81" s="8">
        <f>IF($A81="","",COUNTIF('Rotation Plan'!$D$5:$D$104,$A81))</f>
        <v/>
      </c>
    </row>
    <row r="82">
      <c r="A82" s="13" t="n"/>
      <c r="B82" s="15" t="n"/>
      <c r="C82" s="16" t="n"/>
      <c r="D82" s="13" t="n"/>
      <c r="E82" s="15" t="n"/>
      <c r="F82" s="13" t="n"/>
      <c r="G82" s="9">
        <f>IF($A82="","",COUNTIF('Rotation Plan'!$D$5:$D$104,$A82))</f>
        <v/>
      </c>
    </row>
    <row r="83">
      <c r="A83" s="13" t="n"/>
      <c r="B83" s="15" t="n"/>
      <c r="C83" s="16" t="n"/>
      <c r="D83" s="13" t="n"/>
      <c r="E83" s="15" t="n"/>
      <c r="F83" s="13" t="n"/>
      <c r="G83" s="8">
        <f>IF($A83="","",COUNTIF('Rotation Plan'!$D$5:$D$104,$A83))</f>
        <v/>
      </c>
    </row>
    <row r="84">
      <c r="A84" s="13" t="n"/>
      <c r="B84" s="15" t="n"/>
      <c r="C84" s="16" t="n"/>
      <c r="D84" s="13" t="n"/>
      <c r="E84" s="15" t="n"/>
      <c r="F84" s="13" t="n"/>
      <c r="G84" s="9">
        <f>IF($A84="","",COUNTIF('Rotation Plan'!$D$5:$D$104,$A84))</f>
        <v/>
      </c>
    </row>
    <row r="85">
      <c r="A85" s="13" t="n"/>
      <c r="B85" s="15" t="n"/>
      <c r="C85" s="16" t="n"/>
      <c r="D85" s="13" t="n"/>
      <c r="E85" s="15" t="n"/>
      <c r="F85" s="13" t="n"/>
      <c r="G85" s="8">
        <f>IF($A85="","",COUNTIF('Rotation Plan'!$D$5:$D$104,$A85))</f>
        <v/>
      </c>
    </row>
    <row r="86">
      <c r="A86" s="13" t="n"/>
      <c r="B86" s="15" t="n"/>
      <c r="C86" s="16" t="n"/>
      <c r="D86" s="13" t="n"/>
      <c r="E86" s="15" t="n"/>
      <c r="F86" s="13" t="n"/>
      <c r="G86" s="9">
        <f>IF($A86="","",COUNTIF('Rotation Plan'!$D$5:$D$104,$A86))</f>
        <v/>
      </c>
    </row>
    <row r="87">
      <c r="A87" s="13" t="n"/>
      <c r="B87" s="15" t="n"/>
      <c r="C87" s="16" t="n"/>
      <c r="D87" s="13" t="n"/>
      <c r="E87" s="15" t="n"/>
      <c r="F87" s="13" t="n"/>
      <c r="G87" s="8">
        <f>IF($A87="","",COUNTIF('Rotation Plan'!$D$5:$D$104,$A87))</f>
        <v/>
      </c>
    </row>
    <row r="88">
      <c r="A88" s="13" t="n"/>
      <c r="B88" s="15" t="n"/>
      <c r="C88" s="16" t="n"/>
      <c r="D88" s="13" t="n"/>
      <c r="E88" s="15" t="n"/>
      <c r="F88" s="13" t="n"/>
      <c r="G88" s="9">
        <f>IF($A88="","",COUNTIF('Rotation Plan'!$D$5:$D$104,$A88))</f>
        <v/>
      </c>
    </row>
    <row r="89">
      <c r="A89" s="13" t="n"/>
      <c r="B89" s="15" t="n"/>
      <c r="C89" s="16" t="n"/>
      <c r="D89" s="13" t="n"/>
      <c r="E89" s="15" t="n"/>
      <c r="F89" s="13" t="n"/>
      <c r="G89" s="8">
        <f>IF($A89="","",COUNTIF('Rotation Plan'!$D$5:$D$104,$A89))</f>
        <v/>
      </c>
    </row>
    <row r="90">
      <c r="A90" s="13" t="n"/>
      <c r="B90" s="15" t="n"/>
      <c r="C90" s="16" t="n"/>
      <c r="D90" s="13" t="n"/>
      <c r="E90" s="15" t="n"/>
      <c r="F90" s="13" t="n"/>
      <c r="G90" s="9">
        <f>IF($A90="","",COUNTIF('Rotation Plan'!$D$5:$D$104,$A90))</f>
        <v/>
      </c>
    </row>
    <row r="91">
      <c r="A91" s="13" t="n"/>
      <c r="B91" s="15" t="n"/>
      <c r="C91" s="16" t="n"/>
      <c r="D91" s="13" t="n"/>
      <c r="E91" s="15" t="n"/>
      <c r="F91" s="13" t="n"/>
      <c r="G91" s="8">
        <f>IF($A91="","",COUNTIF('Rotation Plan'!$D$5:$D$104,$A91))</f>
        <v/>
      </c>
    </row>
    <row r="92">
      <c r="A92" s="13" t="n"/>
      <c r="B92" s="15" t="n"/>
      <c r="C92" s="16" t="n"/>
      <c r="D92" s="13" t="n"/>
      <c r="E92" s="15" t="n"/>
      <c r="F92" s="13" t="n"/>
      <c r="G92" s="9">
        <f>IF($A92="","",COUNTIF('Rotation Plan'!$D$5:$D$104,$A92))</f>
        <v/>
      </c>
    </row>
    <row r="93">
      <c r="A93" s="13" t="n"/>
      <c r="B93" s="15" t="n"/>
      <c r="C93" s="16" t="n"/>
      <c r="D93" s="13" t="n"/>
      <c r="E93" s="15" t="n"/>
      <c r="F93" s="13" t="n"/>
      <c r="G93" s="8">
        <f>IF($A93="","",COUNTIF('Rotation Plan'!$D$5:$D$104,$A93))</f>
        <v/>
      </c>
    </row>
    <row r="94">
      <c r="A94" s="13" t="n"/>
      <c r="B94" s="15" t="n"/>
      <c r="C94" s="16" t="n"/>
      <c r="D94" s="13" t="n"/>
      <c r="E94" s="15" t="n"/>
      <c r="F94" s="13" t="n"/>
      <c r="G94" s="9">
        <f>IF($A94="","",COUNTIF('Rotation Plan'!$D$5:$D$104,$A94))</f>
        <v/>
      </c>
    </row>
    <row r="95">
      <c r="A95" s="13" t="n"/>
      <c r="B95" s="15" t="n"/>
      <c r="C95" s="16" t="n"/>
      <c r="D95" s="13" t="n"/>
      <c r="E95" s="15" t="n"/>
      <c r="F95" s="13" t="n"/>
      <c r="G95" s="8">
        <f>IF($A95="","",COUNTIF('Rotation Plan'!$D$5:$D$104,$A95))</f>
        <v/>
      </c>
    </row>
    <row r="96">
      <c r="A96" s="13" t="n"/>
      <c r="B96" s="15" t="n"/>
      <c r="C96" s="16" t="n"/>
      <c r="D96" s="13" t="n"/>
      <c r="E96" s="15" t="n"/>
      <c r="F96" s="13" t="n"/>
      <c r="G96" s="9">
        <f>IF($A96="","",COUNTIF('Rotation Plan'!$D$5:$D$104,$A96))</f>
        <v/>
      </c>
    </row>
    <row r="97">
      <c r="A97" s="13" t="n"/>
      <c r="B97" s="15" t="n"/>
      <c r="C97" s="16" t="n"/>
      <c r="D97" s="13" t="n"/>
      <c r="E97" s="15" t="n"/>
      <c r="F97" s="13" t="n"/>
      <c r="G97" s="8">
        <f>IF($A97="","",COUNTIF('Rotation Plan'!$D$5:$D$104,$A97))</f>
        <v/>
      </c>
    </row>
    <row r="98">
      <c r="A98" s="13" t="n"/>
      <c r="B98" s="15" t="n"/>
      <c r="C98" s="16" t="n"/>
      <c r="D98" s="13" t="n"/>
      <c r="E98" s="15" t="n"/>
      <c r="F98" s="13" t="n"/>
      <c r="G98" s="9">
        <f>IF($A98="","",COUNTIF('Rotation Plan'!$D$5:$D$104,$A98))</f>
        <v/>
      </c>
    </row>
    <row r="99">
      <c r="A99" s="13" t="n"/>
      <c r="B99" s="15" t="n"/>
      <c r="C99" s="16" t="n"/>
      <c r="D99" s="13" t="n"/>
      <c r="E99" s="15" t="n"/>
      <c r="F99" s="13" t="n"/>
      <c r="G99" s="8">
        <f>IF($A99="","",COUNTIF('Rotation Plan'!$D$5:$D$104,$A99))</f>
        <v/>
      </c>
    </row>
    <row r="100">
      <c r="A100" s="13" t="n"/>
      <c r="B100" s="15" t="n"/>
      <c r="C100" s="16" t="n"/>
      <c r="D100" s="13" t="n"/>
      <c r="E100" s="15" t="n"/>
      <c r="F100" s="13" t="n"/>
      <c r="G100" s="9">
        <f>IF($A100="","",COUNTIF('Rotation Plan'!$D$5:$D$104,$A100))</f>
        <v/>
      </c>
    </row>
    <row r="101">
      <c r="A101" s="13" t="n"/>
      <c r="B101" s="15" t="n"/>
      <c r="C101" s="16" t="n"/>
      <c r="D101" s="13" t="n"/>
      <c r="E101" s="15" t="n"/>
      <c r="F101" s="13" t="n"/>
      <c r="G101" s="8">
        <f>IF($A101="","",COUNTIF('Rotation Plan'!$D$5:$D$104,$A101))</f>
        <v/>
      </c>
    </row>
    <row r="102">
      <c r="A102" s="13" t="n"/>
      <c r="B102" s="15" t="n"/>
      <c r="C102" s="16" t="n"/>
      <c r="D102" s="13" t="n"/>
      <c r="E102" s="15" t="n"/>
      <c r="F102" s="13" t="n"/>
      <c r="G102" s="9">
        <f>IF($A102="","",COUNTIF('Rotation Plan'!$D$5:$D$104,$A102))</f>
        <v/>
      </c>
    </row>
    <row r="103">
      <c r="A103" s="13" t="n"/>
      <c r="B103" s="15" t="n"/>
      <c r="C103" s="16" t="n"/>
      <c r="D103" s="13" t="n"/>
      <c r="E103" s="15" t="n"/>
      <c r="F103" s="13" t="n"/>
      <c r="G103" s="8">
        <f>IF($A103="","",COUNTIF('Rotation Plan'!$D$5:$D$104,$A103))</f>
        <v/>
      </c>
    </row>
    <row r="104">
      <c r="A104" s="13" t="n"/>
      <c r="B104" s="15" t="n"/>
      <c r="C104" s="16" t="n"/>
      <c r="D104" s="13" t="n"/>
      <c r="E104" s="15" t="n"/>
      <c r="F104" s="13" t="n"/>
      <c r="G104" s="9">
        <f>IF($A104="","",COUNTIF('Rotation Plan'!$D$5:$D$104,$A104))</f>
        <v/>
      </c>
    </row>
  </sheetData>
  <autoFilter ref="A4:G104"/>
  <mergeCells count="1">
    <mergeCell ref="A1:G1"/>
  </mergeCells>
  <conditionalFormatting sqref="F5:F104">
    <cfRule type="expression" priority="1" dxfId="0">
      <formula>$F5="No"</formula>
    </cfRule>
    <cfRule type="expression" priority="2" dxfId="1">
      <formula>$F5="Yes"</formula>
    </cfRule>
  </conditionalFormatting>
  <dataValidations count="4">
    <dataValidation sqref="C5:C104" showDropDown="0" showInputMessage="1" showErrorMessage="1" allowBlank="0" errorTitle="Check the planned size" error="Enter a whole number within the editable maximum." promptTitle="Planned group size" prompt="Enter the number of children planned for this fictional group." type="whole" errorStyle="stop" operator="between">
      <formula1>1</formula1>
      <formula2>INDIRECT("Assumptions!$B$6")</formula2>
    </dataValidation>
    <dataValidation sqref="D5:D104" showDropDown="0" showInputMessage="0" showErrorMessage="1" allowBlank="0" errorTitle="Choose a listed room" error="Choose a room from the editable Assumptions list." type="list" errorStyle="stop">
      <formula1>INDIRECT("Assumptions!$F$9:$F$108")</formula1>
    </dataValidation>
    <dataValidation sqref="E5:E104" showDropDown="0" showInputMessage="0" showErrorMessage="1" allowBlank="0" errorTitle="Choose a listed staff assignment" error="Choose a staff assignment from the editable Assumptions list." type="list" errorStyle="stop">
      <formula1>INDIRECT("Assumptions!$H$9:$H$108")</formula1>
    </dataValidation>
    <dataValidation sqref="F5:F104" showDropDown="0" showInputMessage="0" showErrorMessage="1" allowBlank="0" errorTitle="Choose Yes or No" error="Select Yes or No for the group status." type="list" errorStyle="stop">
      <formula1>"Yes,No"</formula1>
    </dataValidation>
  </dataValidations>
  <pageMargins left="0.75" right="0.75" top="1" bottom="1" header="0.5" footer="0.5"/>
  <pageSetup orientation="landscape" fitToHeight="0" fitToWidth="1"/>
</worksheet>
</file>

<file path=xl/worksheets/sheet4.xml><?xml version="1.0" encoding="utf-8"?>
<worksheet xmlns="http://schemas.openxmlformats.org/spreadsheetml/2006/main">
  <sheetPr>
    <tabColor rgb="00D56A4A"/>
    <outlinePr summaryBelow="1" summaryRight="1"/>
    <pageSetUpPr fitToPage="1"/>
  </sheetPr>
  <dimension ref="A1:H108"/>
  <sheetViews>
    <sheetView showGridLines="0" workbookViewId="0">
      <pane ySplit="8" topLeftCell="A9" activePane="bottomLeft" state="frozen"/>
      <selection pane="bottomLeft" activeCell="A1" sqref="A1"/>
    </sheetView>
  </sheetViews>
  <sheetFormatPr baseColWidth="8" defaultRowHeight="15"/>
  <cols>
    <col width="27" customWidth="1" min="1" max="1"/>
    <col width="15" customWidth="1" min="2" max="2"/>
    <col width="3" customWidth="1" min="3" max="3"/>
    <col width="25" customWidth="1" min="4" max="4"/>
    <col width="3" customWidth="1" min="5" max="5"/>
    <col width="22" customWidth="1" min="6" max="6"/>
    <col width="3" customWidth="1" min="7" max="7"/>
    <col width="26" customWidth="1" min="8" max="8"/>
  </cols>
  <sheetData>
    <row r="1" ht="28" customHeight="1">
      <c r="A1" s="1" t="inlineStr">
        <is>
          <t>Learning Center Rotation Assumptions</t>
        </is>
      </c>
      <c r="B1" s="20" t="n"/>
      <c r="C1" s="20" t="n"/>
      <c r="D1" s="20" t="n"/>
      <c r="E1" s="20" t="n"/>
      <c r="F1" s="20" t="n"/>
      <c r="G1" s="20" t="n"/>
      <c r="H1" s="21" t="n"/>
    </row>
    <row r="2" ht="30" customHeight="1">
      <c r="A2" s="3" t="inlineStr">
        <is>
          <t>Edit the planning dates, limits, and choice lists below. All sample labels are fictional.</t>
        </is>
      </c>
    </row>
    <row r="3">
      <c r="A3" s="7" t="inlineStr">
        <is>
          <t>Planning Date</t>
        </is>
      </c>
      <c r="B3" s="23" t="n">
        <v>46276</v>
      </c>
    </row>
    <row r="4">
      <c r="A4" s="7" t="inlineStr">
        <is>
          <t>Earliest Allowed Date</t>
        </is>
      </c>
      <c r="B4" s="23" t="n">
        <v>46246</v>
      </c>
    </row>
    <row r="5">
      <c r="A5" s="7" t="inlineStr">
        <is>
          <t>Latest Allowed Date</t>
        </is>
      </c>
      <c r="B5" s="23" t="n">
        <v>46641</v>
      </c>
    </row>
    <row r="6">
      <c r="A6" s="7" t="inlineStr">
        <is>
          <t>Maximum Planned Children</t>
        </is>
      </c>
      <c r="B6" s="16" t="n">
        <v>20</v>
      </c>
    </row>
    <row r="7"/>
    <row r="8" ht="31" customHeight="1">
      <c r="A8" s="4" t="inlineStr">
        <is>
          <t>Learning Center</t>
        </is>
      </c>
      <c r="B8" s="4" t="inlineStr">
        <is>
          <t>Max Children</t>
        </is>
      </c>
      <c r="D8" s="4" t="inlineStr">
        <is>
          <t>Time Block</t>
        </is>
      </c>
      <c r="F8" s="4" t="inlineStr">
        <is>
          <t>Room</t>
        </is>
      </c>
      <c r="H8" s="4" t="inlineStr">
        <is>
          <t>Staff Assignment</t>
        </is>
      </c>
    </row>
    <row r="9">
      <c r="A9" s="15" t="inlineStr">
        <is>
          <t>Art Table</t>
        </is>
      </c>
      <c r="B9" s="16" t="n">
        <v>6</v>
      </c>
      <c r="D9" s="15" t="inlineStr">
        <is>
          <t>08:30 AM - 09:00 AM</t>
        </is>
      </c>
      <c r="F9" s="15" t="inlineStr">
        <is>
          <t>Room A</t>
        </is>
      </c>
      <c r="H9" s="15" t="inlineStr">
        <is>
          <t>Fictional Educator A</t>
        </is>
      </c>
    </row>
    <row r="10">
      <c r="A10" s="15" t="inlineStr">
        <is>
          <t>Blocks</t>
        </is>
      </c>
      <c r="B10" s="16" t="n">
        <v>6</v>
      </c>
      <c r="D10" s="15" t="inlineStr">
        <is>
          <t>09:05 AM - 09:35 AM</t>
        </is>
      </c>
      <c r="F10" s="15" t="inlineStr">
        <is>
          <t>Room B</t>
        </is>
      </c>
      <c r="H10" s="15" t="inlineStr">
        <is>
          <t>Fictional Educator B</t>
        </is>
      </c>
    </row>
    <row r="11">
      <c r="A11" s="15" t="inlineStr">
        <is>
          <t>Dramatic Play</t>
        </is>
      </c>
      <c r="B11" s="16" t="n">
        <v>6</v>
      </c>
      <c r="D11" s="15" t="inlineStr">
        <is>
          <t>09:40 AM - 10:10 AM</t>
        </is>
      </c>
      <c r="F11" s="15" t="inlineStr">
        <is>
          <t>Room C</t>
        </is>
      </c>
      <c r="H11" s="15" t="inlineStr">
        <is>
          <t>Fictional Educator C</t>
        </is>
      </c>
    </row>
    <row r="12">
      <c r="A12" s="15" t="inlineStr">
        <is>
          <t>Early Literacy</t>
        </is>
      </c>
      <c r="B12" s="16" t="n">
        <v>5</v>
      </c>
      <c r="D12" s="15" t="inlineStr">
        <is>
          <t>10:15 AM - 10:45 AM</t>
        </is>
      </c>
      <c r="F12" s="15" t="inlineStr">
        <is>
          <t>Studio Room</t>
        </is>
      </c>
      <c r="H12" s="15" t="inlineStr">
        <is>
          <t>Fictional Educator D</t>
        </is>
      </c>
    </row>
    <row r="13">
      <c r="A13" s="15" t="inlineStr">
        <is>
          <t>Math and Manipulatives</t>
        </is>
      </c>
      <c r="B13" s="16" t="n">
        <v>5</v>
      </c>
      <c r="D13" s="15" t="inlineStr">
        <is>
          <t>01:30 PM - 02:00 PM</t>
        </is>
      </c>
      <c r="F13" s="15" t="inlineStr">
        <is>
          <t>Multipurpose Room</t>
        </is>
      </c>
      <c r="H13" s="15" t="inlineStr">
        <is>
          <t>Fictional Educator E</t>
        </is>
      </c>
    </row>
    <row r="14">
      <c r="A14" s="15" t="inlineStr">
        <is>
          <t>Science Discovery</t>
        </is>
      </c>
      <c r="B14" s="16" t="n">
        <v>4</v>
      </c>
      <c r="D14" s="15" t="inlineStr">
        <is>
          <t>02:05 PM - 02:35 PM</t>
        </is>
      </c>
      <c r="F14" s="15" t="n"/>
      <c r="H14" s="15" t="inlineStr">
        <is>
          <t>Fictional Educator F</t>
        </is>
      </c>
    </row>
    <row r="15">
      <c r="A15" s="15" t="inlineStr">
        <is>
          <t>Sensory Table</t>
        </is>
      </c>
      <c r="B15" s="16" t="n">
        <v>4</v>
      </c>
      <c r="D15" s="15" t="n"/>
      <c r="F15" s="15" t="n"/>
      <c r="H15" s="15" t="inlineStr">
        <is>
          <t>Fictional Educator G</t>
        </is>
      </c>
    </row>
    <row r="16">
      <c r="A16" s="15" t="inlineStr">
        <is>
          <t>Music and Movement</t>
        </is>
      </c>
      <c r="B16" s="16" t="n">
        <v>8</v>
      </c>
      <c r="D16" s="15" t="n"/>
      <c r="F16" s="15" t="n"/>
      <c r="H16" s="15" t="n"/>
    </row>
    <row r="17">
      <c r="A17" s="15" t="n"/>
      <c r="B17" s="16" t="n"/>
      <c r="D17" s="15" t="n"/>
      <c r="F17" s="15" t="n"/>
      <c r="H17" s="15" t="n"/>
    </row>
    <row r="18">
      <c r="A18" s="15" t="n"/>
      <c r="B18" s="16" t="n"/>
      <c r="D18" s="15" t="n"/>
      <c r="F18" s="15" t="n"/>
      <c r="H18" s="15" t="n"/>
    </row>
    <row r="19">
      <c r="A19" s="15" t="n"/>
      <c r="B19" s="16" t="n"/>
      <c r="D19" s="15" t="n"/>
      <c r="F19" s="15" t="n"/>
      <c r="H19" s="15" t="n"/>
    </row>
    <row r="20">
      <c r="A20" s="15" t="n"/>
      <c r="B20" s="16" t="n"/>
      <c r="D20" s="15" t="n"/>
      <c r="F20" s="15" t="n"/>
      <c r="H20" s="15" t="n"/>
    </row>
    <row r="21">
      <c r="A21" s="15" t="n"/>
      <c r="B21" s="16" t="n"/>
      <c r="D21" s="15" t="n"/>
      <c r="F21" s="15" t="n"/>
      <c r="H21" s="15" t="n"/>
    </row>
    <row r="22">
      <c r="A22" s="15" t="n"/>
      <c r="B22" s="16" t="n"/>
      <c r="D22" s="15" t="n"/>
      <c r="F22" s="15" t="n"/>
      <c r="H22" s="15" t="n"/>
    </row>
    <row r="23">
      <c r="A23" s="15" t="n"/>
      <c r="B23" s="16" t="n"/>
      <c r="D23" s="15" t="n"/>
      <c r="F23" s="15" t="n"/>
      <c r="H23" s="15" t="n"/>
    </row>
    <row r="24">
      <c r="A24" s="15" t="n"/>
      <c r="B24" s="16" t="n"/>
      <c r="D24" s="15" t="n"/>
      <c r="F24" s="15" t="n"/>
      <c r="H24" s="15" t="n"/>
    </row>
    <row r="25">
      <c r="A25" s="15" t="n"/>
      <c r="B25" s="16" t="n"/>
      <c r="D25" s="15" t="n"/>
      <c r="F25" s="15" t="n"/>
      <c r="H25" s="15" t="n"/>
    </row>
    <row r="26">
      <c r="A26" s="15" t="n"/>
      <c r="B26" s="16" t="n"/>
      <c r="D26" s="15" t="n"/>
      <c r="F26" s="15" t="n"/>
      <c r="H26" s="15" t="n"/>
    </row>
    <row r="27">
      <c r="A27" s="15" t="n"/>
      <c r="B27" s="16" t="n"/>
      <c r="D27" s="15" t="n"/>
      <c r="F27" s="15" t="n"/>
      <c r="H27" s="15" t="n"/>
    </row>
    <row r="28">
      <c r="A28" s="15" t="n"/>
      <c r="B28" s="16" t="n"/>
      <c r="D28" s="15" t="n"/>
      <c r="F28" s="15" t="n"/>
      <c r="H28" s="15" t="n"/>
    </row>
    <row r="29">
      <c r="A29" s="15" t="n"/>
      <c r="B29" s="16" t="n"/>
      <c r="D29" s="15" t="n"/>
      <c r="F29" s="15" t="n"/>
      <c r="H29" s="15" t="n"/>
    </row>
    <row r="30">
      <c r="A30" s="15" t="n"/>
      <c r="B30" s="16" t="n"/>
      <c r="D30" s="15" t="n"/>
      <c r="F30" s="15" t="n"/>
      <c r="H30" s="15" t="n"/>
    </row>
    <row r="31">
      <c r="A31" s="15" t="n"/>
      <c r="B31" s="16" t="n"/>
      <c r="D31" s="15" t="n"/>
      <c r="F31" s="15" t="n"/>
      <c r="H31" s="15" t="n"/>
    </row>
    <row r="32">
      <c r="A32" s="15" t="n"/>
      <c r="B32" s="16" t="n"/>
      <c r="D32" s="15" t="n"/>
      <c r="F32" s="15" t="n"/>
      <c r="H32" s="15" t="n"/>
    </row>
    <row r="33">
      <c r="A33" s="15" t="n"/>
      <c r="B33" s="16" t="n"/>
      <c r="D33" s="15" t="n"/>
      <c r="F33" s="15" t="n"/>
      <c r="H33" s="15" t="n"/>
    </row>
    <row r="34">
      <c r="A34" s="15" t="n"/>
      <c r="B34" s="16" t="n"/>
      <c r="D34" s="15" t="n"/>
      <c r="F34" s="15" t="n"/>
      <c r="H34" s="15" t="n"/>
    </row>
    <row r="35">
      <c r="A35" s="15" t="n"/>
      <c r="B35" s="16" t="n"/>
      <c r="D35" s="15" t="n"/>
      <c r="F35" s="15" t="n"/>
      <c r="H35" s="15" t="n"/>
    </row>
    <row r="36">
      <c r="A36" s="15" t="n"/>
      <c r="B36" s="16" t="n"/>
      <c r="D36" s="15" t="n"/>
      <c r="F36" s="15" t="n"/>
      <c r="H36" s="15" t="n"/>
    </row>
    <row r="37">
      <c r="A37" s="15" t="n"/>
      <c r="B37" s="16" t="n"/>
      <c r="D37" s="15" t="n"/>
      <c r="F37" s="15" t="n"/>
      <c r="H37" s="15" t="n"/>
    </row>
    <row r="38">
      <c r="A38" s="15" t="n"/>
      <c r="B38" s="16" t="n"/>
      <c r="D38" s="15" t="n"/>
      <c r="F38" s="15" t="n"/>
      <c r="H38" s="15" t="n"/>
    </row>
    <row r="39">
      <c r="A39" s="15" t="n"/>
      <c r="B39" s="16" t="n"/>
      <c r="D39" s="15" t="n"/>
      <c r="F39" s="15" t="n"/>
      <c r="H39" s="15" t="n"/>
    </row>
    <row r="40">
      <c r="A40" s="15" t="n"/>
      <c r="B40" s="16" t="n"/>
      <c r="D40" s="15" t="n"/>
      <c r="F40" s="15" t="n"/>
      <c r="H40" s="15" t="n"/>
    </row>
    <row r="41">
      <c r="A41" s="15" t="n"/>
      <c r="B41" s="16" t="n"/>
      <c r="D41" s="15" t="n"/>
      <c r="F41" s="15" t="n"/>
      <c r="H41" s="15" t="n"/>
    </row>
    <row r="42">
      <c r="A42" s="15" t="n"/>
      <c r="B42" s="16" t="n"/>
      <c r="D42" s="15" t="n"/>
      <c r="F42" s="15" t="n"/>
      <c r="H42" s="15" t="n"/>
    </row>
    <row r="43">
      <c r="A43" s="15" t="n"/>
      <c r="B43" s="16" t="n"/>
      <c r="D43" s="15" t="n"/>
      <c r="F43" s="15" t="n"/>
      <c r="H43" s="15" t="n"/>
    </row>
    <row r="44">
      <c r="A44" s="15" t="n"/>
      <c r="B44" s="16" t="n"/>
      <c r="D44" s="15" t="n"/>
      <c r="F44" s="15" t="n"/>
      <c r="H44" s="15" t="n"/>
    </row>
    <row r="45">
      <c r="A45" s="15" t="n"/>
      <c r="B45" s="16" t="n"/>
      <c r="D45" s="15" t="n"/>
      <c r="F45" s="15" t="n"/>
      <c r="H45" s="15" t="n"/>
    </row>
    <row r="46">
      <c r="A46" s="15" t="n"/>
      <c r="B46" s="16" t="n"/>
      <c r="D46" s="15" t="n"/>
      <c r="F46" s="15" t="n"/>
      <c r="H46" s="15" t="n"/>
    </row>
    <row r="47">
      <c r="A47" s="15" t="n"/>
      <c r="B47" s="16" t="n"/>
      <c r="D47" s="15" t="n"/>
      <c r="F47" s="15" t="n"/>
      <c r="H47" s="15" t="n"/>
    </row>
    <row r="48">
      <c r="A48" s="15" t="n"/>
      <c r="B48" s="16" t="n"/>
      <c r="D48" s="15" t="n"/>
      <c r="F48" s="15" t="n"/>
      <c r="H48" s="15" t="n"/>
    </row>
    <row r="49">
      <c r="A49" s="15" t="n"/>
      <c r="B49" s="16" t="n"/>
      <c r="D49" s="15" t="n"/>
      <c r="F49" s="15" t="n"/>
      <c r="H49" s="15" t="n"/>
    </row>
    <row r="50">
      <c r="A50" s="15" t="n"/>
      <c r="B50" s="16" t="n"/>
      <c r="D50" s="15" t="n"/>
      <c r="F50" s="15" t="n"/>
      <c r="H50" s="15" t="n"/>
    </row>
    <row r="51">
      <c r="A51" s="15" t="n"/>
      <c r="B51" s="16" t="n"/>
      <c r="D51" s="15" t="n"/>
      <c r="F51" s="15" t="n"/>
      <c r="H51" s="15" t="n"/>
    </row>
    <row r="52">
      <c r="A52" s="15" t="n"/>
      <c r="B52" s="16" t="n"/>
      <c r="D52" s="15" t="n"/>
      <c r="F52" s="15" t="n"/>
      <c r="H52" s="15" t="n"/>
    </row>
    <row r="53">
      <c r="A53" s="15" t="n"/>
      <c r="B53" s="16" t="n"/>
      <c r="D53" s="15" t="n"/>
      <c r="F53" s="15" t="n"/>
      <c r="H53" s="15" t="n"/>
    </row>
    <row r="54">
      <c r="A54" s="15" t="n"/>
      <c r="B54" s="16" t="n"/>
      <c r="D54" s="15" t="n"/>
      <c r="F54" s="15" t="n"/>
      <c r="H54" s="15" t="n"/>
    </row>
    <row r="55">
      <c r="A55" s="15" t="n"/>
      <c r="B55" s="16" t="n"/>
      <c r="D55" s="15" t="n"/>
      <c r="F55" s="15" t="n"/>
      <c r="H55" s="15" t="n"/>
    </row>
    <row r="56">
      <c r="A56" s="15" t="n"/>
      <c r="B56" s="16" t="n"/>
      <c r="D56" s="15" t="n"/>
      <c r="F56" s="15" t="n"/>
      <c r="H56" s="15" t="n"/>
    </row>
    <row r="57">
      <c r="A57" s="15" t="n"/>
      <c r="B57" s="16" t="n"/>
      <c r="D57" s="15" t="n"/>
      <c r="F57" s="15" t="n"/>
      <c r="H57" s="15" t="n"/>
    </row>
    <row r="58">
      <c r="A58" s="15" t="n"/>
      <c r="B58" s="16" t="n"/>
      <c r="D58" s="15" t="n"/>
      <c r="F58" s="15" t="n"/>
      <c r="H58" s="15" t="n"/>
    </row>
    <row r="59">
      <c r="A59" s="15" t="n"/>
      <c r="B59" s="16" t="n"/>
      <c r="D59" s="15" t="n"/>
      <c r="F59" s="15" t="n"/>
      <c r="H59" s="15" t="n"/>
    </row>
    <row r="60">
      <c r="A60" s="15" t="n"/>
      <c r="B60" s="16" t="n"/>
      <c r="D60" s="15" t="n"/>
      <c r="F60" s="15" t="n"/>
      <c r="H60" s="15" t="n"/>
    </row>
    <row r="61">
      <c r="A61" s="15" t="n"/>
      <c r="B61" s="16" t="n"/>
      <c r="D61" s="15" t="n"/>
      <c r="F61" s="15" t="n"/>
      <c r="H61" s="15" t="n"/>
    </row>
    <row r="62">
      <c r="A62" s="15" t="n"/>
      <c r="B62" s="16" t="n"/>
      <c r="D62" s="15" t="n"/>
      <c r="F62" s="15" t="n"/>
      <c r="H62" s="15" t="n"/>
    </row>
    <row r="63">
      <c r="A63" s="15" t="n"/>
      <c r="B63" s="16" t="n"/>
      <c r="D63" s="15" t="n"/>
      <c r="F63" s="15" t="n"/>
      <c r="H63" s="15" t="n"/>
    </row>
    <row r="64">
      <c r="A64" s="15" t="n"/>
      <c r="B64" s="16" t="n"/>
      <c r="D64" s="15" t="n"/>
      <c r="F64" s="15" t="n"/>
      <c r="H64" s="15" t="n"/>
    </row>
    <row r="65">
      <c r="A65" s="15" t="n"/>
      <c r="B65" s="16" t="n"/>
      <c r="D65" s="15" t="n"/>
      <c r="F65" s="15" t="n"/>
      <c r="H65" s="15" t="n"/>
    </row>
    <row r="66">
      <c r="A66" s="15" t="n"/>
      <c r="B66" s="16" t="n"/>
      <c r="D66" s="15" t="n"/>
      <c r="F66" s="15" t="n"/>
      <c r="H66" s="15" t="n"/>
    </row>
    <row r="67">
      <c r="A67" s="15" t="n"/>
      <c r="B67" s="16" t="n"/>
      <c r="D67" s="15" t="n"/>
      <c r="F67" s="15" t="n"/>
      <c r="H67" s="15" t="n"/>
    </row>
    <row r="68">
      <c r="A68" s="15" t="n"/>
      <c r="B68" s="16" t="n"/>
      <c r="D68" s="15" t="n"/>
      <c r="F68" s="15" t="n"/>
      <c r="H68" s="15" t="n"/>
    </row>
    <row r="69">
      <c r="A69" s="15" t="n"/>
      <c r="B69" s="16" t="n"/>
      <c r="D69" s="15" t="n"/>
      <c r="F69" s="15" t="n"/>
      <c r="H69" s="15" t="n"/>
    </row>
    <row r="70">
      <c r="A70" s="15" t="n"/>
      <c r="B70" s="16" t="n"/>
      <c r="D70" s="15" t="n"/>
      <c r="F70" s="15" t="n"/>
      <c r="H70" s="15" t="n"/>
    </row>
    <row r="71">
      <c r="A71" s="15" t="n"/>
      <c r="B71" s="16" t="n"/>
      <c r="D71" s="15" t="n"/>
      <c r="F71" s="15" t="n"/>
      <c r="H71" s="15" t="n"/>
    </row>
    <row r="72">
      <c r="A72" s="15" t="n"/>
      <c r="B72" s="16" t="n"/>
      <c r="D72" s="15" t="n"/>
      <c r="F72" s="15" t="n"/>
      <c r="H72" s="15" t="n"/>
    </row>
    <row r="73">
      <c r="A73" s="15" t="n"/>
      <c r="B73" s="16" t="n"/>
      <c r="D73" s="15" t="n"/>
      <c r="F73" s="15" t="n"/>
      <c r="H73" s="15" t="n"/>
    </row>
    <row r="74">
      <c r="A74" s="15" t="n"/>
      <c r="B74" s="16" t="n"/>
      <c r="D74" s="15" t="n"/>
      <c r="F74" s="15" t="n"/>
      <c r="H74" s="15" t="n"/>
    </row>
    <row r="75">
      <c r="A75" s="15" t="n"/>
      <c r="B75" s="16" t="n"/>
      <c r="D75" s="15" t="n"/>
      <c r="F75" s="15" t="n"/>
      <c r="H75" s="15" t="n"/>
    </row>
    <row r="76">
      <c r="A76" s="15" t="n"/>
      <c r="B76" s="16" t="n"/>
      <c r="D76" s="15" t="n"/>
      <c r="F76" s="15" t="n"/>
      <c r="H76" s="15" t="n"/>
    </row>
    <row r="77">
      <c r="A77" s="15" t="n"/>
      <c r="B77" s="16" t="n"/>
      <c r="D77" s="15" t="n"/>
      <c r="F77" s="15" t="n"/>
      <c r="H77" s="15" t="n"/>
    </row>
    <row r="78">
      <c r="A78" s="15" t="n"/>
      <c r="B78" s="16" t="n"/>
      <c r="D78" s="15" t="n"/>
      <c r="F78" s="15" t="n"/>
      <c r="H78" s="15" t="n"/>
    </row>
    <row r="79">
      <c r="A79" s="15" t="n"/>
      <c r="B79" s="16" t="n"/>
      <c r="D79" s="15" t="n"/>
      <c r="F79" s="15" t="n"/>
      <c r="H79" s="15" t="n"/>
    </row>
    <row r="80">
      <c r="A80" s="15" t="n"/>
      <c r="B80" s="16" t="n"/>
      <c r="D80" s="15" t="n"/>
      <c r="F80" s="15" t="n"/>
      <c r="H80" s="15" t="n"/>
    </row>
    <row r="81">
      <c r="A81" s="15" t="n"/>
      <c r="B81" s="16" t="n"/>
      <c r="D81" s="15" t="n"/>
      <c r="F81" s="15" t="n"/>
      <c r="H81" s="15" t="n"/>
    </row>
    <row r="82">
      <c r="A82" s="15" t="n"/>
      <c r="B82" s="16" t="n"/>
      <c r="D82" s="15" t="n"/>
      <c r="F82" s="15" t="n"/>
      <c r="H82" s="15" t="n"/>
    </row>
    <row r="83">
      <c r="A83" s="15" t="n"/>
      <c r="B83" s="16" t="n"/>
      <c r="D83" s="15" t="n"/>
      <c r="F83" s="15" t="n"/>
      <c r="H83" s="15" t="n"/>
    </row>
    <row r="84">
      <c r="A84" s="15" t="n"/>
      <c r="B84" s="16" t="n"/>
      <c r="D84" s="15" t="n"/>
      <c r="F84" s="15" t="n"/>
      <c r="H84" s="15" t="n"/>
    </row>
    <row r="85">
      <c r="A85" s="15" t="n"/>
      <c r="B85" s="16" t="n"/>
      <c r="D85" s="15" t="n"/>
      <c r="F85" s="15" t="n"/>
      <c r="H85" s="15" t="n"/>
    </row>
    <row r="86">
      <c r="A86" s="15" t="n"/>
      <c r="B86" s="16" t="n"/>
      <c r="D86" s="15" t="n"/>
      <c r="F86" s="15" t="n"/>
      <c r="H86" s="15" t="n"/>
    </row>
    <row r="87">
      <c r="A87" s="15" t="n"/>
      <c r="B87" s="16" t="n"/>
      <c r="D87" s="15" t="n"/>
      <c r="F87" s="15" t="n"/>
      <c r="H87" s="15" t="n"/>
    </row>
    <row r="88">
      <c r="A88" s="15" t="n"/>
      <c r="B88" s="16" t="n"/>
      <c r="D88" s="15" t="n"/>
      <c r="F88" s="15" t="n"/>
      <c r="H88" s="15" t="n"/>
    </row>
    <row r="89">
      <c r="A89" s="15" t="n"/>
      <c r="B89" s="16" t="n"/>
      <c r="D89" s="15" t="n"/>
      <c r="F89" s="15" t="n"/>
      <c r="H89" s="15" t="n"/>
    </row>
    <row r="90">
      <c r="A90" s="15" t="n"/>
      <c r="B90" s="16" t="n"/>
      <c r="D90" s="15" t="n"/>
      <c r="F90" s="15" t="n"/>
      <c r="H90" s="15" t="n"/>
    </row>
    <row r="91">
      <c r="A91" s="15" t="n"/>
      <c r="B91" s="16" t="n"/>
      <c r="D91" s="15" t="n"/>
      <c r="F91" s="15" t="n"/>
      <c r="H91" s="15" t="n"/>
    </row>
    <row r="92">
      <c r="A92" s="15" t="n"/>
      <c r="B92" s="16" t="n"/>
      <c r="D92" s="15" t="n"/>
      <c r="F92" s="15" t="n"/>
      <c r="H92" s="15" t="n"/>
    </row>
    <row r="93">
      <c r="A93" s="15" t="n"/>
      <c r="B93" s="16" t="n"/>
      <c r="D93" s="15" t="n"/>
      <c r="F93" s="15" t="n"/>
      <c r="H93" s="15" t="n"/>
    </row>
    <row r="94">
      <c r="A94" s="15" t="n"/>
      <c r="B94" s="16" t="n"/>
      <c r="D94" s="15" t="n"/>
      <c r="F94" s="15" t="n"/>
      <c r="H94" s="15" t="n"/>
    </row>
    <row r="95">
      <c r="A95" s="15" t="n"/>
      <c r="B95" s="16" t="n"/>
      <c r="D95" s="15" t="n"/>
      <c r="F95" s="15" t="n"/>
      <c r="H95" s="15" t="n"/>
    </row>
    <row r="96">
      <c r="A96" s="15" t="n"/>
      <c r="B96" s="16" t="n"/>
      <c r="D96" s="15" t="n"/>
      <c r="F96" s="15" t="n"/>
      <c r="H96" s="15" t="n"/>
    </row>
    <row r="97">
      <c r="A97" s="15" t="n"/>
      <c r="B97" s="16" t="n"/>
      <c r="D97" s="15" t="n"/>
      <c r="F97" s="15" t="n"/>
      <c r="H97" s="15" t="n"/>
    </row>
    <row r="98">
      <c r="A98" s="15" t="n"/>
      <c r="B98" s="16" t="n"/>
      <c r="D98" s="15" t="n"/>
      <c r="F98" s="15" t="n"/>
      <c r="H98" s="15" t="n"/>
    </row>
    <row r="99">
      <c r="A99" s="15" t="n"/>
      <c r="B99" s="16" t="n"/>
      <c r="D99" s="15" t="n"/>
      <c r="F99" s="15" t="n"/>
      <c r="H99" s="15" t="n"/>
    </row>
    <row r="100">
      <c r="A100" s="15" t="n"/>
      <c r="B100" s="16" t="n"/>
      <c r="D100" s="15" t="n"/>
      <c r="F100" s="15" t="n"/>
      <c r="H100" s="15" t="n"/>
    </row>
    <row r="101">
      <c r="A101" s="15" t="n"/>
      <c r="B101" s="16" t="n"/>
      <c r="D101" s="15" t="n"/>
      <c r="F101" s="15" t="n"/>
      <c r="H101" s="15" t="n"/>
    </row>
    <row r="102">
      <c r="A102" s="15" t="n"/>
      <c r="B102" s="16" t="n"/>
      <c r="D102" s="15" t="n"/>
      <c r="F102" s="15" t="n"/>
      <c r="H102" s="15" t="n"/>
    </row>
    <row r="103">
      <c r="A103" s="15" t="n"/>
      <c r="B103" s="16" t="n"/>
      <c r="D103" s="15" t="n"/>
      <c r="F103" s="15" t="n"/>
      <c r="H103" s="15" t="n"/>
    </row>
    <row r="104">
      <c r="A104" s="15" t="n"/>
      <c r="B104" s="16" t="n"/>
      <c r="D104" s="15" t="n"/>
      <c r="F104" s="15" t="n"/>
      <c r="H104" s="15" t="n"/>
    </row>
    <row r="105">
      <c r="A105" s="15" t="n"/>
      <c r="B105" s="16" t="n"/>
      <c r="D105" s="15" t="n"/>
      <c r="F105" s="15" t="n"/>
      <c r="H105" s="15" t="n"/>
    </row>
    <row r="106">
      <c r="A106" s="15" t="n"/>
      <c r="B106" s="16" t="n"/>
      <c r="D106" s="15" t="n"/>
      <c r="F106" s="15" t="n"/>
      <c r="H106" s="15" t="n"/>
    </row>
    <row r="107">
      <c r="A107" s="15" t="n"/>
      <c r="B107" s="16" t="n"/>
      <c r="D107" s="15" t="n"/>
      <c r="F107" s="15" t="n"/>
      <c r="H107" s="15" t="n"/>
    </row>
    <row r="108">
      <c r="A108" s="15" t="n"/>
      <c r="B108" s="16" t="n"/>
      <c r="D108" s="15" t="n"/>
      <c r="F108" s="15" t="n"/>
      <c r="H108" s="15" t="n"/>
    </row>
  </sheetData>
  <autoFilter ref="A8:B108"/>
  <mergeCells count="1">
    <mergeCell ref="A1:H1"/>
  </mergeCells>
  <dataValidations count="1">
    <dataValidation sqref="B9:B108" showDropDown="0" showInputMessage="1" showErrorMessage="1" allowBlank="0" errorTitle="Check the center limit" error="Enter a whole number from 1 through the editable maximum." promptTitle="Center limit" prompt="Enter the maximum planned children for this learning center." type="whole" errorStyle="stop" operator="between">
      <formula1>1</formula1>
      <formula2>$B$6</formula2>
    </dataValidation>
  </dataValidations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2026-09-10T23:12:31Z</dcterms:created>
  <dcterms:modified xmlns:dcterms="http://purl.org/dc/terms/" xmlns:xsi="http://www.w3.org/2001/XMLSchema-instance" xsi:type="dcterms:W3CDTF">2026-09-10T23:12:31+00:00Z</dcterms:modified>
</cp:coreProperties>
</file>