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Registration Checklist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0" hidden="1">'Summary'!$A$4:$B$12</definedName>
    <definedName name="_xlnm._FilterDatabase" localSheetId="1" hidden="1">'Registration Checklist'!$A$4:$Q$104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mm/dd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3666D"/>
      <sz val="9"/>
    </font>
    <font>
      <name val="Calibri"/>
      <b val="1"/>
      <color rgb="0024343B"/>
      <sz val="10"/>
    </font>
    <font>
      <name val="Calibri"/>
      <color rgb="0024343B"/>
      <sz val="10"/>
    </font>
    <font>
      <name val="Calibri"/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5F8F6"/>
      </patternFill>
    </fill>
    <fill>
      <patternFill patternType="solid">
        <fgColor rgb="00FFFFFF"/>
      </patternFill>
    </fill>
    <fill>
      <patternFill patternType="solid">
        <fgColor rgb="00FFF1C9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  <border>
      <left/>
      <right/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center"/>
    </xf>
    <xf numFmtId="164" fontId="4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right" vertical="center"/>
    </xf>
    <xf numFmtId="9" fontId="4" fillId="5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/>
    </xf>
    <xf numFmtId="0" fontId="5" fillId="2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9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center" vertical="center" wrapText="1"/>
    </xf>
    <xf numFmtId="1" fontId="4" fillId="6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8" customWidth="1" min="1" max="1"/>
    <col width="20" customWidth="1" min="2" max="2"/>
  </cols>
  <sheetData>
    <row r="1" ht="28" customHeight="1">
      <c r="A1" s="1" t="inlineStr">
        <is>
          <t>Childcare Registration Checklist Summary</t>
        </is>
      </c>
      <c r="B1" s="22" t="n"/>
    </row>
    <row r="2" ht="34" customHeight="1">
      <c r="A2" s="3" t="inlineStr">
        <is>
          <t>Calculated from entered checklist rows. Review source records before taking action; this workbook does not determine legal sufficiency.</t>
        </is>
      </c>
    </row>
    <row r="3">
      <c r="A3" s="4" t="inlineStr">
        <is>
          <t>As of</t>
        </is>
      </c>
      <c r="B3" s="5">
        <f>TODAY()</f>
        <v/>
      </c>
    </row>
    <row r="4" ht="28" customHeight="1">
      <c r="A4" s="6" t="inlineStr">
        <is>
          <t>Indicator</t>
        </is>
      </c>
      <c r="B4" s="6" t="inlineStr">
        <is>
          <t>Calculated Value</t>
        </is>
      </c>
    </row>
    <row r="5">
      <c r="A5" s="7" t="inlineStr">
        <is>
          <t>Total registration rows</t>
        </is>
      </c>
      <c r="B5" s="8">
        <f>COUNTIF('Registration Checklist'!$A$5:$A$104,"&lt;&gt;")</f>
        <v/>
      </c>
    </row>
    <row r="6">
      <c r="A6" s="9" t="inlineStr">
        <is>
          <t>Checklist complete</t>
        </is>
      </c>
      <c r="B6" s="10">
        <f>COUNTIF('Registration Checklist'!$P$5:$P$104,"Checklist Complete")</f>
        <v/>
      </c>
    </row>
    <row r="7">
      <c r="A7" s="7" t="inlineStr">
        <is>
          <t>Human review</t>
        </is>
      </c>
      <c r="B7" s="8">
        <f>COUNTIF('Registration Checklist'!$P$5:$P$104,"Human Review")</f>
        <v/>
      </c>
    </row>
    <row r="8">
      <c r="A8" s="9" t="inlineStr">
        <is>
          <t>Past due</t>
        </is>
      </c>
      <c r="B8" s="10">
        <f>COUNTIF('Registration Checklist'!$P$5:$P$104,"Past Due")</f>
        <v/>
      </c>
    </row>
    <row r="9">
      <c r="A9" s="7" t="inlineStr">
        <is>
          <t>In progress</t>
        </is>
      </c>
      <c r="B9" s="8">
        <f>COUNTIF('Registration Checklist'!$P$5:$P$104,"In Progress")</f>
        <v/>
      </c>
    </row>
    <row r="10">
      <c r="A10" s="9" t="inlineStr">
        <is>
          <t>Average task completion</t>
        </is>
      </c>
      <c r="B10" s="11">
        <f>IF(B5=0,"",IFERROR(AVERAGE('Registration Checklist'!$O$5:$O$104),""))</f>
        <v/>
      </c>
    </row>
    <row r="11">
      <c r="A11" s="7">
        <f>"Starts in next "&amp;Assumptions!$J$5&amp;" days"</f>
        <v/>
      </c>
      <c r="B11" s="8">
        <f>COUNTIFS('Registration Checklist'!$A$5:$A$104,"&lt;&gt;",'Registration Checklist'!$C$5:$C$104,"&gt;="&amp;TODAY(),'Registration Checklist'!$C$5:$C$104,"&lt;="&amp;TODAY()+Assumptions!$J$5)</f>
        <v/>
      </c>
    </row>
    <row r="12">
      <c r="A12" s="9">
        <f>"Incomplete targets due in next "&amp;Assumptions!$J$6&amp;" days"</f>
        <v/>
      </c>
      <c r="B12" s="10">
        <f>COUNTIFS('Registration Checklist'!$A$5:$A$104,"&lt;&gt;",'Registration Checklist'!$F$5:$F$104,"&gt;="&amp;TODAY(),'Registration Checklist'!$F$5:$F$104,"&lt;="&amp;TODAY()+Assumptions!$J$6,'Registration Checklist'!$P$5:$P$104,"&lt;&gt;Checklist Complete")</f>
        <v/>
      </c>
    </row>
  </sheetData>
  <autoFilter ref="A4:B12"/>
  <mergeCells count="1">
    <mergeCell ref="A1:B1"/>
  </mergeCells>
  <conditionalFormatting sqref="B6">
    <cfRule type="expression" priority="1" dxfId="0">
      <formula>B6&gt;0</formula>
    </cfRule>
  </conditionalFormatting>
  <conditionalFormatting sqref="B7:B8">
    <cfRule type="expression" priority="2" dxfId="1">
      <formula>B7&gt;0</formula>
    </cfRule>
  </conditionalFormatting>
  <conditionalFormatting sqref="B10">
    <cfRule type="expression" priority="3" dxfId="0">
      <formula>B10=1</formula>
    </cfRule>
  </conditionalFormatting>
  <conditionalFormatting sqref="B12">
    <cfRule type="expression" priority="4" dxfId="1">
      <formula>B12&gt;0</formula>
    </cfRule>
  </conditionalFormatting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V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6" customWidth="1" min="3" max="3"/>
    <col width="17" customWidth="1" min="4" max="4"/>
    <col width="18" customWidth="1" min="5" max="5"/>
    <col width="17" customWidth="1" min="6" max="6"/>
    <col width="17" customWidth="1" min="7" max="7"/>
    <col width="18" customWidth="1" min="8" max="8"/>
    <col width="18" customWidth="1" min="9" max="9"/>
    <col width="16" customWidth="1" min="10" max="10"/>
    <col width="20" customWidth="1" min="11" max="11"/>
    <col width="15" customWidth="1" min="12" max="12"/>
    <col width="15" customWidth="1" min="13" max="13"/>
    <col width="15" customWidth="1" min="14" max="14"/>
    <col width="14" customWidth="1" min="15" max="15"/>
    <col width="22" customWidth="1" min="16" max="16"/>
    <col width="34" customWidth="1" min="17" max="17"/>
    <col hidden="1" width="13" customWidth="1" min="19" max="19"/>
    <col hidden="1" width="13" customWidth="1" min="20" max="20"/>
    <col hidden="1" width="13" customWidth="1" min="21" max="21"/>
    <col hidden="1" width="13" customWidth="1" min="22" max="22"/>
  </cols>
  <sheetData>
    <row r="1" ht="28" customHeight="1">
      <c r="A1" s="1" t="inlineStr">
        <is>
          <t>Childcare Registration Checklist</t>
        </is>
      </c>
      <c r="B1" s="23" t="n"/>
      <c r="C1" s="23" t="n"/>
      <c r="D1" s="23" t="n"/>
      <c r="E1" s="23" t="n"/>
      <c r="F1" s="23" t="n"/>
      <c r="G1" s="23" t="n"/>
      <c r="H1" s="23" t="n"/>
      <c r="I1" s="23" t="n"/>
      <c r="J1" s="23" t="n"/>
      <c r="K1" s="23" t="n"/>
      <c r="L1" s="23" t="n"/>
      <c r="M1" s="23" t="n"/>
      <c r="N1" s="23" t="n"/>
      <c r="O1" s="23" t="n"/>
      <c r="P1" s="23" t="n"/>
      <c r="Q1" s="22" t="n"/>
    </row>
    <row r="2" ht="24" customHeight="1">
      <c r="A2" s="12" t="inlineStr">
        <is>
          <t>Enter one row per fictional or actual center record. Task statuses are administrative inputs and require human review; they do not establish compliance or legal sufficiency.</t>
        </is>
      </c>
    </row>
    <row r="3"/>
    <row r="4" ht="42" customHeight="1">
      <c r="A4" s="13" t="inlineStr">
        <is>
          <t>Registration ID</t>
        </is>
      </c>
      <c r="B4" s="13" t="inlineStr">
        <is>
          <t>Child Display Name</t>
        </is>
      </c>
      <c r="C4" s="13" t="inlineStr">
        <is>
          <t>Requested Start Date</t>
        </is>
      </c>
      <c r="D4" s="13" t="inlineStr">
        <is>
          <t>Room</t>
        </is>
      </c>
      <c r="E4" s="13" t="inlineStr">
        <is>
          <t>Assigned Staff</t>
        </is>
      </c>
      <c r="F4" s="13" t="inlineStr">
        <is>
          <t>Checklist Target Date</t>
        </is>
      </c>
      <c r="G4" s="13" t="inlineStr">
        <is>
          <t>Registration Form</t>
        </is>
      </c>
      <c r="H4" s="13" t="inlineStr">
        <is>
          <t>Emergency Contacts</t>
        </is>
      </c>
      <c r="I4" s="13" t="inlineStr">
        <is>
          <t>Authorized Pickup</t>
        </is>
      </c>
      <c r="J4" s="13" t="inlineStr">
        <is>
          <t>Health Records</t>
        </is>
      </c>
      <c r="K4" s="13" t="inlineStr">
        <is>
          <t>Enrollment Agreement</t>
        </is>
      </c>
      <c r="L4" s="13" t="inlineStr">
        <is>
          <t>Orientation</t>
        </is>
      </c>
      <c r="M4" s="13" t="inlineStr">
        <is>
          <t>Completed Tasks</t>
        </is>
      </c>
      <c r="N4" s="13" t="inlineStr">
        <is>
          <t>Applicable Tasks</t>
        </is>
      </c>
      <c r="O4" s="13" t="inlineStr">
        <is>
          <t>Completion %</t>
        </is>
      </c>
      <c r="P4" s="13" t="inlineStr">
        <is>
          <t>Overall Checklist Status</t>
        </is>
      </c>
      <c r="Q4" s="13" t="inlineStr">
        <is>
          <t>Follow-up Note</t>
        </is>
      </c>
      <c r="S4" t="inlineStr">
        <is>
          <t>Task Status Helper</t>
        </is>
      </c>
      <c r="T4" t="inlineStr">
        <is>
          <t>Room Helper</t>
        </is>
      </c>
      <c r="U4" t="inlineStr">
        <is>
          <t>Staff Helper</t>
        </is>
      </c>
      <c r="V4" t="inlineStr">
        <is>
          <t>Date Limit Helper</t>
        </is>
      </c>
    </row>
    <row r="5">
      <c r="A5" s="14" t="inlineStr">
        <is>
          <t>DEMO-REG-001</t>
        </is>
      </c>
      <c r="B5" s="14" t="inlineStr">
        <is>
          <t>Demo Child A</t>
        </is>
      </c>
      <c r="C5" s="15" t="n">
        <v>46288</v>
      </c>
      <c r="D5" s="14" t="inlineStr">
        <is>
          <t>Seedling Room</t>
        </is>
      </c>
      <c r="E5" s="14" t="inlineStr">
        <is>
          <t>Team Cedar</t>
        </is>
      </c>
      <c r="F5" s="15" t="n">
        <v>46267</v>
      </c>
      <c r="G5" s="16" t="inlineStr">
        <is>
          <t>Complete</t>
        </is>
      </c>
      <c r="H5" s="16" t="inlineStr">
        <is>
          <t>Complete</t>
        </is>
      </c>
      <c r="I5" s="16" t="inlineStr">
        <is>
          <t>Complete</t>
        </is>
      </c>
      <c r="J5" s="16" t="inlineStr">
        <is>
          <t>Complete</t>
        </is>
      </c>
      <c r="K5" s="16" t="inlineStr">
        <is>
          <t>Complete</t>
        </is>
      </c>
      <c r="L5" s="16" t="inlineStr">
        <is>
          <t>Complete</t>
        </is>
      </c>
      <c r="M5" s="8">
        <f>IF($A5="","",COUNTIF($G5:$L5,Assumptions!$A$8))</f>
        <v/>
      </c>
      <c r="N5" s="8">
        <f>IF($A5="","",COLUMNS($G5:$L5)-COUNTIF($G5:$L5,Assumptions!$A$9))</f>
        <v/>
      </c>
      <c r="O5" s="17">
        <f>IF($A5="","",IFERROR($M5/$N5,""))</f>
        <v/>
      </c>
      <c r="P5" s="18">
        <f>IF($A5="","",IF(COUNTIF($G5:$L5,Assumptions!$A$7)&gt;0,"Human Review",IF($N5=0,"Human Review",IF($M5=$N5,"Checklist Complete",IF(AND(ISNUMBER($F5),$F5&lt;TODAY()),"Past Due","In Progress")))))</f>
        <v/>
      </c>
      <c r="Q5" s="19" t="inlineStr">
        <is>
          <t>Closed after center review.</t>
        </is>
      </c>
      <c r="S5">
        <f>IF(Assumptions!$A$5="","",Assumptions!$A$5)</f>
        <v/>
      </c>
      <c r="T5">
        <f>IF(Assumptions!$C$5="","",Assumptions!$C$5)</f>
        <v/>
      </c>
      <c r="U5">
        <f>IF(Assumptions!$E$5="","",Assumptions!$E$5)</f>
        <v/>
      </c>
      <c r="V5">
        <f>Assumptions!$H$5</f>
        <v/>
      </c>
    </row>
    <row r="6">
      <c r="A6" s="14" t="inlineStr">
        <is>
          <t>DEMO-REG-002</t>
        </is>
      </c>
      <c r="B6" s="14" t="inlineStr">
        <is>
          <t>Demo Child B</t>
        </is>
      </c>
      <c r="C6" s="15" t="n">
        <v>46295</v>
      </c>
      <c r="D6" s="14" t="inlineStr">
        <is>
          <t>Sunbeam Room</t>
        </is>
      </c>
      <c r="E6" s="14" t="inlineStr">
        <is>
          <t>Team Maple</t>
        </is>
      </c>
      <c r="F6" s="15" t="n">
        <v>46279</v>
      </c>
      <c r="G6" s="16" t="inlineStr">
        <is>
          <t>Complete</t>
        </is>
      </c>
      <c r="H6" s="16" t="inlineStr">
        <is>
          <t>Received</t>
        </is>
      </c>
      <c r="I6" s="16" t="inlineStr">
        <is>
          <t>Complete</t>
        </is>
      </c>
      <c r="J6" s="16" t="inlineStr">
        <is>
          <t>Needs Review</t>
        </is>
      </c>
      <c r="K6" s="16" t="inlineStr">
        <is>
          <t>Complete</t>
        </is>
      </c>
      <c r="L6" s="16" t="inlineStr">
        <is>
          <t>Not Started</t>
        </is>
      </c>
      <c r="M6" s="10">
        <f>IF($A6="","",COUNTIF($G6:$L6,Assumptions!$A$8))</f>
        <v/>
      </c>
      <c r="N6" s="10">
        <f>IF($A6="","",COLUMNS($G6:$L6)-COUNTIF($G6:$L6,Assumptions!$A$9))</f>
        <v/>
      </c>
      <c r="O6" s="11">
        <f>IF($A6="","",IFERROR($M6/$N6,""))</f>
        <v/>
      </c>
      <c r="P6" s="20">
        <f>IF($A6="","",IF(COUNTIF($G6:$L6,Assumptions!$A$7)&gt;0,"Human Review",IF($N6=0,"Human Review",IF($M6=$N6,"Checklist Complete",IF(AND(ISNUMBER($F6),$F6&lt;TODAY()),"Past Due","In Progress")))))</f>
        <v/>
      </c>
      <c r="Q6" s="19" t="inlineStr">
        <is>
          <t>Review the flagged administrative record.</t>
        </is>
      </c>
      <c r="S6">
        <f>IF(Assumptions!$A$6="","",Assumptions!$A$6)</f>
        <v/>
      </c>
      <c r="T6">
        <f>IF(Assumptions!$C$6="","",Assumptions!$C$6)</f>
        <v/>
      </c>
      <c r="U6">
        <f>IF(Assumptions!$E$6="","",Assumptions!$E$6)</f>
        <v/>
      </c>
      <c r="V6">
        <f>Assumptions!$H$6</f>
        <v/>
      </c>
    </row>
    <row r="7">
      <c r="A7" s="14" t="inlineStr">
        <is>
          <t>DEMO-REG-003</t>
        </is>
      </c>
      <c r="B7" s="14" t="inlineStr">
        <is>
          <t>Demo Child C</t>
        </is>
      </c>
      <c r="C7" s="15" t="n">
        <v>46272</v>
      </c>
      <c r="D7" s="14" t="inlineStr">
        <is>
          <t>Rainbow Room</t>
        </is>
      </c>
      <c r="E7" s="14" t="inlineStr">
        <is>
          <t>Team Willow</t>
        </is>
      </c>
      <c r="F7" s="15" t="n">
        <v>46273</v>
      </c>
      <c r="G7" s="16" t="inlineStr">
        <is>
          <t>Received</t>
        </is>
      </c>
      <c r="H7" s="16" t="inlineStr">
        <is>
          <t>Complete</t>
        </is>
      </c>
      <c r="I7" s="16" t="inlineStr">
        <is>
          <t>Not Started</t>
        </is>
      </c>
      <c r="J7" s="16" t="inlineStr">
        <is>
          <t>Received</t>
        </is>
      </c>
      <c r="K7" s="16" t="inlineStr">
        <is>
          <t>Complete</t>
        </is>
      </c>
      <c r="L7" s="16" t="inlineStr">
        <is>
          <t>Not Started</t>
        </is>
      </c>
      <c r="M7" s="8">
        <f>IF($A7="","",COUNTIF($G7:$L7,Assumptions!$A$8))</f>
        <v/>
      </c>
      <c r="N7" s="8">
        <f>IF($A7="","",COLUMNS($G7:$L7)-COUNTIF($G7:$L7,Assumptions!$A$9))</f>
        <v/>
      </c>
      <c r="O7" s="17">
        <f>IF($A7="","",IFERROR($M7/$N7,""))</f>
        <v/>
      </c>
      <c r="P7" s="18">
        <f>IF($A7="","",IF(COUNTIF($G7:$L7,Assumptions!$A$7)&gt;0,"Human Review",IF($N7=0,"Human Review",IF($M7=$N7,"Checklist Complete",IF(AND(ISNUMBER($F7),$F7&lt;TODAY()),"Past Due","In Progress")))))</f>
        <v/>
      </c>
      <c r="Q7" s="19" t="inlineStr">
        <is>
          <t>Target date passed; confirm next steps.</t>
        </is>
      </c>
      <c r="S7">
        <f>IF(Assumptions!$A$7="","",Assumptions!$A$7)</f>
        <v/>
      </c>
      <c r="T7">
        <f>IF(Assumptions!$C$7="","",Assumptions!$C$7)</f>
        <v/>
      </c>
      <c r="U7">
        <f>IF(Assumptions!$E$7="","",Assumptions!$E$7)</f>
        <v/>
      </c>
    </row>
    <row r="8">
      <c r="A8" s="14" t="inlineStr">
        <is>
          <t>DEMO-REG-004</t>
        </is>
      </c>
      <c r="B8" s="14" t="inlineStr">
        <is>
          <t>Demo Child D</t>
        </is>
      </c>
      <c r="C8" s="15" t="n">
        <v>46319</v>
      </c>
      <c r="D8" s="14" t="inlineStr">
        <is>
          <t>Garden Room</t>
        </is>
      </c>
      <c r="E8" s="14" t="inlineStr">
        <is>
          <t>Team Birch</t>
        </is>
      </c>
      <c r="F8" s="15" t="n">
        <v>46294</v>
      </c>
      <c r="G8" s="16" t="inlineStr">
        <is>
          <t>Complete</t>
        </is>
      </c>
      <c r="H8" s="16" t="inlineStr">
        <is>
          <t>Received</t>
        </is>
      </c>
      <c r="I8" s="16" t="inlineStr">
        <is>
          <t>Received</t>
        </is>
      </c>
      <c r="J8" s="16" t="inlineStr">
        <is>
          <t>Not Started</t>
        </is>
      </c>
      <c r="K8" s="16" t="inlineStr">
        <is>
          <t>Not Started</t>
        </is>
      </c>
      <c r="L8" s="16" t="inlineStr">
        <is>
          <t>Not Started</t>
        </is>
      </c>
      <c r="M8" s="10">
        <f>IF($A8="","",COUNTIF($G8:$L8,Assumptions!$A$8))</f>
        <v/>
      </c>
      <c r="N8" s="10">
        <f>IF($A8="","",COLUMNS($G8:$L8)-COUNTIF($G8:$L8,Assumptions!$A$9))</f>
        <v/>
      </c>
      <c r="O8" s="11">
        <f>IF($A8="","",IFERROR($M8/$N8,""))</f>
        <v/>
      </c>
      <c r="P8" s="20">
        <f>IF($A8="","",IF(COUNTIF($G8:$L8,Assumptions!$A$7)&gt;0,"Human Review",IF($N8=0,"Human Review",IF($M8=$N8,"Checklist Complete",IF(AND(ISNUMBER($F8),$F8&lt;TODAY()),"Past Due","In Progress")))))</f>
        <v/>
      </c>
      <c r="Q8" s="19" t="inlineStr">
        <is>
          <t>Continue center-defined intake tasks.</t>
        </is>
      </c>
      <c r="S8">
        <f>IF(Assumptions!$A$8="","",Assumptions!$A$8)</f>
        <v/>
      </c>
      <c r="T8">
        <f>IF(Assumptions!$C$8="","",Assumptions!$C$8)</f>
        <v/>
      </c>
      <c r="U8">
        <f>IF(Assumptions!$E$8="","",Assumptions!$E$8)</f>
        <v/>
      </c>
    </row>
    <row r="9">
      <c r="A9" s="14" t="inlineStr">
        <is>
          <t>DEMO-REG-005</t>
        </is>
      </c>
      <c r="B9" s="14" t="inlineStr">
        <is>
          <t>Demo Child E</t>
        </is>
      </c>
      <c r="C9" s="15" t="n">
        <v>46279</v>
      </c>
      <c r="D9" s="14" t="inlineStr">
        <is>
          <t>Seedling Room</t>
        </is>
      </c>
      <c r="E9" s="14" t="inlineStr">
        <is>
          <t>Team Cedar</t>
        </is>
      </c>
      <c r="F9" s="15" t="n">
        <v>46272</v>
      </c>
      <c r="G9" s="16" t="inlineStr">
        <is>
          <t>Complete</t>
        </is>
      </c>
      <c r="H9" s="16" t="inlineStr">
        <is>
          <t>Complete</t>
        </is>
      </c>
      <c r="I9" s="16" t="inlineStr">
        <is>
          <t>Complete</t>
        </is>
      </c>
      <c r="J9" s="16" t="inlineStr">
        <is>
          <t>Complete</t>
        </is>
      </c>
      <c r="K9" s="16" t="inlineStr">
        <is>
          <t>Complete</t>
        </is>
      </c>
      <c r="L9" s="16" t="inlineStr">
        <is>
          <t>Not Required</t>
        </is>
      </c>
      <c r="M9" s="8">
        <f>IF($A9="","",COUNTIF($G9:$L9,Assumptions!$A$8))</f>
        <v/>
      </c>
      <c r="N9" s="8">
        <f>IF($A9="","",COLUMNS($G9:$L9)-COUNTIF($G9:$L9,Assumptions!$A$9))</f>
        <v/>
      </c>
      <c r="O9" s="17">
        <f>IF($A9="","",IFERROR($M9/$N9,""))</f>
        <v/>
      </c>
      <c r="P9" s="18">
        <f>IF($A9="","",IF(COUNTIF($G9:$L9,Assumptions!$A$7)&gt;0,"Human Review",IF($N9=0,"Human Review",IF($M9=$N9,"Checklist Complete",IF(AND(ISNUMBER($F9),$F9&lt;TODAY()),"Past Due","In Progress")))))</f>
        <v/>
      </c>
      <c r="Q9" s="19" t="inlineStr">
        <is>
          <t>Checklist marked complete after human review.</t>
        </is>
      </c>
      <c r="S9">
        <f>IF(Assumptions!$A$9="","",Assumptions!$A$9)</f>
        <v/>
      </c>
      <c r="T9">
        <f>IF(Assumptions!$C$9="","",Assumptions!$C$9)</f>
        <v/>
      </c>
      <c r="U9">
        <f>IF(Assumptions!$E$9="","",Assumptions!$E$9)</f>
        <v/>
      </c>
    </row>
    <row r="10">
      <c r="A10" s="14" t="inlineStr">
        <is>
          <t>DEMO-REG-006</t>
        </is>
      </c>
      <c r="B10" s="14" t="inlineStr">
        <is>
          <t>Demo Child F</t>
        </is>
      </c>
      <c r="C10" s="15" t="n">
        <v>46304</v>
      </c>
      <c r="D10" s="14" t="inlineStr">
        <is>
          <t>Flexible / TBD</t>
        </is>
      </c>
      <c r="E10" s="14" t="inlineStr">
        <is>
          <t>Director Review</t>
        </is>
      </c>
      <c r="F10" s="15" t="n">
        <v>46281</v>
      </c>
      <c r="G10" s="16" t="inlineStr">
        <is>
          <t>Complete</t>
        </is>
      </c>
      <c r="H10" s="16" t="inlineStr">
        <is>
          <t>Complete</t>
        </is>
      </c>
      <c r="I10" s="16" t="inlineStr">
        <is>
          <t>Received</t>
        </is>
      </c>
      <c r="J10" s="16" t="inlineStr">
        <is>
          <t>Received</t>
        </is>
      </c>
      <c r="K10" s="16" t="inlineStr">
        <is>
          <t>Not Started</t>
        </is>
      </c>
      <c r="L10" s="16" t="inlineStr">
        <is>
          <t>Not Started</t>
        </is>
      </c>
      <c r="M10" s="10">
        <f>IF($A10="","",COUNTIF($G10:$L10,Assumptions!$A$8))</f>
        <v/>
      </c>
      <c r="N10" s="10">
        <f>IF($A10="","",COLUMNS($G10:$L10)-COUNTIF($G10:$L10,Assumptions!$A$9))</f>
        <v/>
      </c>
      <c r="O10" s="11">
        <f>IF($A10="","",IFERROR($M10/$N10,""))</f>
        <v/>
      </c>
      <c r="P10" s="20">
        <f>IF($A10="","",IF(COUNTIF($G10:$L10,Assumptions!$A$7)&gt;0,"Human Review",IF($N10=0,"Human Review",IF($M10=$N10,"Checklist Complete",IF(AND(ISNUMBER($F10),$F10&lt;TODAY()),"Past Due","In Progress")))))</f>
        <v/>
      </c>
      <c r="Q10" s="19" t="inlineStr">
        <is>
          <t>Start date tests the editable summary window.</t>
        </is>
      </c>
      <c r="T10">
        <f>IF(Assumptions!$C$10="","",Assumptions!$C$10)</f>
        <v/>
      </c>
      <c r="U10">
        <f>IF(Assumptions!$E$10="","",Assumptions!$E$10)</f>
        <v/>
      </c>
    </row>
    <row r="11">
      <c r="A11" s="14" t="inlineStr">
        <is>
          <t>DEMO-REG-007</t>
        </is>
      </c>
      <c r="B11" s="14" t="inlineStr">
        <is>
          <t>Demo Child G</t>
        </is>
      </c>
      <c r="C11" s="15" t="n">
        <v>46264</v>
      </c>
      <c r="D11" s="14" t="inlineStr">
        <is>
          <t>Sunbeam Room</t>
        </is>
      </c>
      <c r="E11" s="14" t="inlineStr">
        <is>
          <t>Unassigned</t>
        </is>
      </c>
      <c r="F11" s="15" t="n">
        <v>46264</v>
      </c>
      <c r="G11" s="16" t="inlineStr">
        <is>
          <t>Complete</t>
        </is>
      </c>
      <c r="H11" s="16" t="inlineStr">
        <is>
          <t>Complete</t>
        </is>
      </c>
      <c r="I11" s="16" t="inlineStr">
        <is>
          <t>Complete</t>
        </is>
      </c>
      <c r="J11" s="16" t="inlineStr">
        <is>
          <t>Received</t>
        </is>
      </c>
      <c r="K11" s="16" t="inlineStr">
        <is>
          <t>Not Started</t>
        </is>
      </c>
      <c r="L11" s="16" t="inlineStr">
        <is>
          <t>Not Started</t>
        </is>
      </c>
      <c r="M11" s="8">
        <f>IF($A11="","",COUNTIF($G11:$L11,Assumptions!$A$8))</f>
        <v/>
      </c>
      <c r="N11" s="8">
        <f>IF($A11="","",COLUMNS($G11:$L11)-COUNTIF($G11:$L11,Assumptions!$A$9))</f>
        <v/>
      </c>
      <c r="O11" s="17">
        <f>IF($A11="","",IFERROR($M11/$N11,""))</f>
        <v/>
      </c>
      <c r="P11" s="18">
        <f>IF($A11="","",IF(COUNTIF($G11:$L11,Assumptions!$A$7)&gt;0,"Human Review",IF($N11=0,"Human Review",IF($M11=$N11,"Checklist Complete",IF(AND(ISNUMBER($F11),$F11&lt;TODAY()),"Past Due","In Progress")))))</f>
        <v/>
      </c>
      <c r="Q11" s="19" t="inlineStr">
        <is>
          <t>Assignment and overdue tasks need review.</t>
        </is>
      </c>
    </row>
    <row r="12">
      <c r="A12" s="14" t="inlineStr">
        <is>
          <t>DEMO-REG-008</t>
        </is>
      </c>
      <c r="B12" s="14" t="inlineStr">
        <is>
          <t>Demo Child H</t>
        </is>
      </c>
      <c r="C12" s="15" t="n">
        <v>46334</v>
      </c>
      <c r="D12" s="14" t="inlineStr">
        <is>
          <t>Rainbow Room</t>
        </is>
      </c>
      <c r="E12" s="14" t="inlineStr">
        <is>
          <t>Team Willow</t>
        </is>
      </c>
      <c r="F12" s="15" t="n">
        <v>46289</v>
      </c>
      <c r="G12" s="16" t="inlineStr">
        <is>
          <t>Complete</t>
        </is>
      </c>
      <c r="H12" s="16" t="inlineStr">
        <is>
          <t>Needs Review</t>
        </is>
      </c>
      <c r="I12" s="16" t="inlineStr">
        <is>
          <t>Complete</t>
        </is>
      </c>
      <c r="J12" s="16" t="inlineStr">
        <is>
          <t>Received</t>
        </is>
      </c>
      <c r="K12" s="16" t="inlineStr">
        <is>
          <t>Complete</t>
        </is>
      </c>
      <c r="L12" s="16" t="inlineStr">
        <is>
          <t>Not Started</t>
        </is>
      </c>
      <c r="M12" s="10">
        <f>IF($A12="","",COUNTIF($G12:$L12,Assumptions!$A$8))</f>
        <v/>
      </c>
      <c r="N12" s="10">
        <f>IF($A12="","",COLUMNS($G12:$L12)-COUNTIF($G12:$L12,Assumptions!$A$9))</f>
        <v/>
      </c>
      <c r="O12" s="11">
        <f>IF($A12="","",IFERROR($M12/$N12,""))</f>
        <v/>
      </c>
      <c r="P12" s="20">
        <f>IF($A12="","",IF(COUNTIF($G12:$L12,Assumptions!$A$7)&gt;0,"Human Review",IF($N12=0,"Human Review",IF($M12=$N12,"Checklist Complete",IF(AND(ISNUMBER($F12),$F12&lt;TODAY()),"Past Due","In Progress")))))</f>
        <v/>
      </c>
      <c r="Q12" s="19" t="inlineStr">
        <is>
          <t>Confirm the item marked for human review.</t>
        </is>
      </c>
    </row>
    <row r="13">
      <c r="A13" s="14" t="inlineStr">
        <is>
          <t>DEMO-REG-009</t>
        </is>
      </c>
      <c r="B13" s="14" t="inlineStr">
        <is>
          <t>Demo Child I</t>
        </is>
      </c>
      <c r="C13" s="15" t="n">
        <v>46275</v>
      </c>
      <c r="D13" s="14" t="inlineStr">
        <is>
          <t>Garden Room</t>
        </is>
      </c>
      <c r="E13" s="14" t="inlineStr">
        <is>
          <t>Team Birch</t>
        </is>
      </c>
      <c r="F13" s="15" t="n">
        <v>46274</v>
      </c>
      <c r="G13" s="16" t="inlineStr">
        <is>
          <t>Complete</t>
        </is>
      </c>
      <c r="H13" s="16" t="inlineStr">
        <is>
          <t>Received</t>
        </is>
      </c>
      <c r="I13" s="16" t="inlineStr">
        <is>
          <t>Received</t>
        </is>
      </c>
      <c r="J13" s="16" t="inlineStr">
        <is>
          <t>Received</t>
        </is>
      </c>
      <c r="K13" s="16" t="inlineStr">
        <is>
          <t>Not Started</t>
        </is>
      </c>
      <c r="L13" s="16" t="inlineStr">
        <is>
          <t>Not Started</t>
        </is>
      </c>
      <c r="M13" s="8">
        <f>IF($A13="","",COUNTIF($G13:$L13,Assumptions!$A$8))</f>
        <v/>
      </c>
      <c r="N13" s="8">
        <f>IF($A13="","",COLUMNS($G13:$L13)-COUNTIF($G13:$L13,Assumptions!$A$9))</f>
        <v/>
      </c>
      <c r="O13" s="17">
        <f>IF($A13="","",IFERROR($M13/$N13,""))</f>
        <v/>
      </c>
      <c r="P13" s="18">
        <f>IF($A13="","",IF(COUNTIF($G13:$L13,Assumptions!$A$7)&gt;0,"Human Review",IF($N13=0,"Human Review",IF($M13=$N13,"Checklist Complete",IF(AND(ISNUMBER($F13),$F13&lt;TODAY()),"Past Due","In Progress")))))</f>
        <v/>
      </c>
      <c r="Q13" s="19" t="inlineStr">
        <is>
          <t>Target date is today and is not yet past due.</t>
        </is>
      </c>
    </row>
    <row r="14">
      <c r="A14" s="14" t="inlineStr">
        <is>
          <t>DEMO-REG-010</t>
        </is>
      </c>
      <c r="B14" s="14" t="inlineStr">
        <is>
          <t>Demo Child J</t>
        </is>
      </c>
      <c r="C14" s="15" t="n">
        <v>46364</v>
      </c>
      <c r="D14" s="14" t="inlineStr">
        <is>
          <t>Flexible / TBD</t>
        </is>
      </c>
      <c r="E14" s="14" t="inlineStr">
        <is>
          <t>Director Review</t>
        </is>
      </c>
      <c r="F14" s="15" t="n">
        <v>46314</v>
      </c>
      <c r="G14" s="16" t="inlineStr">
        <is>
          <t>Complete</t>
        </is>
      </c>
      <c r="H14" s="16" t="inlineStr">
        <is>
          <t>Complete</t>
        </is>
      </c>
      <c r="I14" s="16" t="inlineStr">
        <is>
          <t>Complete</t>
        </is>
      </c>
      <c r="J14" s="16" t="inlineStr">
        <is>
          <t>Complete</t>
        </is>
      </c>
      <c r="K14" s="16" t="inlineStr">
        <is>
          <t>Complete</t>
        </is>
      </c>
      <c r="L14" s="16" t="inlineStr">
        <is>
          <t>Complete</t>
        </is>
      </c>
      <c r="M14" s="10">
        <f>IF($A14="","",COUNTIF($G14:$L14,Assumptions!$A$8))</f>
        <v/>
      </c>
      <c r="N14" s="10">
        <f>IF($A14="","",COLUMNS($G14:$L14)-COUNTIF($G14:$L14,Assumptions!$A$9))</f>
        <v/>
      </c>
      <c r="O14" s="11">
        <f>IF($A14="","",IFERROR($M14/$N14,""))</f>
        <v/>
      </c>
      <c r="P14" s="20">
        <f>IF($A14="","",IF(COUNTIF($G14:$L14,Assumptions!$A$7)&gt;0,"Human Review",IF($N14=0,"Human Review",IF($M14=$N14,"Checklist Complete",IF(AND(ISNUMBER($F14),$F14&lt;TODAY()),"Past Due","In Progress")))))</f>
        <v/>
      </c>
      <c r="Q14" s="19" t="inlineStr">
        <is>
          <t>Fictional example is ready for center review.</t>
        </is>
      </c>
    </row>
    <row r="15">
      <c r="A15" s="14" t="n"/>
      <c r="B15" s="14" t="n"/>
      <c r="C15" s="15" t="n"/>
      <c r="D15" s="14" t="n"/>
      <c r="E15" s="14" t="n"/>
      <c r="F15" s="15" t="n"/>
      <c r="G15" s="16" t="n"/>
      <c r="H15" s="16" t="n"/>
      <c r="I15" s="16" t="n"/>
      <c r="J15" s="16" t="n"/>
      <c r="K15" s="16" t="n"/>
      <c r="L15" s="16" t="n"/>
      <c r="M15" s="8">
        <f>IF($A15="","",COUNTIF($G15:$L15,Assumptions!$A$8))</f>
        <v/>
      </c>
      <c r="N15" s="8">
        <f>IF($A15="","",COLUMNS($G15:$L15)-COUNTIF($G15:$L15,Assumptions!$A$9))</f>
        <v/>
      </c>
      <c r="O15" s="17">
        <f>IF($A15="","",IFERROR($M15/$N15,""))</f>
        <v/>
      </c>
      <c r="P15" s="18">
        <f>IF($A15="","",IF(COUNTIF($G15:$L15,Assumptions!$A$7)&gt;0,"Human Review",IF($N15=0,"Human Review",IF($M15=$N15,"Checklist Complete",IF(AND(ISNUMBER($F15),$F15&lt;TODAY()),"Past Due","In Progress")))))</f>
        <v/>
      </c>
      <c r="Q15" s="19" t="n"/>
    </row>
    <row r="16">
      <c r="A16" s="14" t="n"/>
      <c r="B16" s="14" t="n"/>
      <c r="C16" s="15" t="n"/>
      <c r="D16" s="14" t="n"/>
      <c r="E16" s="14" t="n"/>
      <c r="F16" s="15" t="n"/>
      <c r="G16" s="16" t="n"/>
      <c r="H16" s="16" t="n"/>
      <c r="I16" s="16" t="n"/>
      <c r="J16" s="16" t="n"/>
      <c r="K16" s="16" t="n"/>
      <c r="L16" s="16" t="n"/>
      <c r="M16" s="10">
        <f>IF($A16="","",COUNTIF($G16:$L16,Assumptions!$A$8))</f>
        <v/>
      </c>
      <c r="N16" s="10">
        <f>IF($A16="","",COLUMNS($G16:$L16)-COUNTIF($G16:$L16,Assumptions!$A$9))</f>
        <v/>
      </c>
      <c r="O16" s="11">
        <f>IF($A16="","",IFERROR($M16/$N16,""))</f>
        <v/>
      </c>
      <c r="P16" s="20">
        <f>IF($A16="","",IF(COUNTIF($G16:$L16,Assumptions!$A$7)&gt;0,"Human Review",IF($N16=0,"Human Review",IF($M16=$N16,"Checklist Complete",IF(AND(ISNUMBER($F16),$F16&lt;TODAY()),"Past Due","In Progress")))))</f>
        <v/>
      </c>
      <c r="Q16" s="19" t="n"/>
    </row>
    <row r="17">
      <c r="A17" s="14" t="n"/>
      <c r="B17" s="14" t="n"/>
      <c r="C17" s="15" t="n"/>
      <c r="D17" s="14" t="n"/>
      <c r="E17" s="14" t="n"/>
      <c r="F17" s="15" t="n"/>
      <c r="G17" s="16" t="n"/>
      <c r="H17" s="16" t="n"/>
      <c r="I17" s="16" t="n"/>
      <c r="J17" s="16" t="n"/>
      <c r="K17" s="16" t="n"/>
      <c r="L17" s="16" t="n"/>
      <c r="M17" s="8">
        <f>IF($A17="","",COUNTIF($G17:$L17,Assumptions!$A$8))</f>
        <v/>
      </c>
      <c r="N17" s="8">
        <f>IF($A17="","",COLUMNS($G17:$L17)-COUNTIF($G17:$L17,Assumptions!$A$9))</f>
        <v/>
      </c>
      <c r="O17" s="17">
        <f>IF($A17="","",IFERROR($M17/$N17,""))</f>
        <v/>
      </c>
      <c r="P17" s="18">
        <f>IF($A17="","",IF(COUNTIF($G17:$L17,Assumptions!$A$7)&gt;0,"Human Review",IF($N17=0,"Human Review",IF($M17=$N17,"Checklist Complete",IF(AND(ISNUMBER($F17),$F17&lt;TODAY()),"Past Due","In Progress")))))</f>
        <v/>
      </c>
      <c r="Q17" s="19" t="n"/>
    </row>
    <row r="18">
      <c r="A18" s="14" t="n"/>
      <c r="B18" s="14" t="n"/>
      <c r="C18" s="15" t="n"/>
      <c r="D18" s="14" t="n"/>
      <c r="E18" s="14" t="n"/>
      <c r="F18" s="15" t="n"/>
      <c r="G18" s="16" t="n"/>
      <c r="H18" s="16" t="n"/>
      <c r="I18" s="16" t="n"/>
      <c r="J18" s="16" t="n"/>
      <c r="K18" s="16" t="n"/>
      <c r="L18" s="16" t="n"/>
      <c r="M18" s="10">
        <f>IF($A18="","",COUNTIF($G18:$L18,Assumptions!$A$8))</f>
        <v/>
      </c>
      <c r="N18" s="10">
        <f>IF($A18="","",COLUMNS($G18:$L18)-COUNTIF($G18:$L18,Assumptions!$A$9))</f>
        <v/>
      </c>
      <c r="O18" s="11">
        <f>IF($A18="","",IFERROR($M18/$N18,""))</f>
        <v/>
      </c>
      <c r="P18" s="20">
        <f>IF($A18="","",IF(COUNTIF($G18:$L18,Assumptions!$A$7)&gt;0,"Human Review",IF($N18=0,"Human Review",IF($M18=$N18,"Checklist Complete",IF(AND(ISNUMBER($F18),$F18&lt;TODAY()),"Past Due","In Progress")))))</f>
        <v/>
      </c>
      <c r="Q18" s="19" t="n"/>
    </row>
    <row r="19">
      <c r="A19" s="14" t="n"/>
      <c r="B19" s="14" t="n"/>
      <c r="C19" s="15" t="n"/>
      <c r="D19" s="14" t="n"/>
      <c r="E19" s="14" t="n"/>
      <c r="F19" s="15" t="n"/>
      <c r="G19" s="16" t="n"/>
      <c r="H19" s="16" t="n"/>
      <c r="I19" s="16" t="n"/>
      <c r="J19" s="16" t="n"/>
      <c r="K19" s="16" t="n"/>
      <c r="L19" s="16" t="n"/>
      <c r="M19" s="8">
        <f>IF($A19="","",COUNTIF($G19:$L19,Assumptions!$A$8))</f>
        <v/>
      </c>
      <c r="N19" s="8">
        <f>IF($A19="","",COLUMNS($G19:$L19)-COUNTIF($G19:$L19,Assumptions!$A$9))</f>
        <v/>
      </c>
      <c r="O19" s="17">
        <f>IF($A19="","",IFERROR($M19/$N19,""))</f>
        <v/>
      </c>
      <c r="P19" s="18">
        <f>IF($A19="","",IF(COUNTIF($G19:$L19,Assumptions!$A$7)&gt;0,"Human Review",IF($N19=0,"Human Review",IF($M19=$N19,"Checklist Complete",IF(AND(ISNUMBER($F19),$F19&lt;TODAY()),"Past Due","In Progress")))))</f>
        <v/>
      </c>
      <c r="Q19" s="19" t="n"/>
    </row>
    <row r="20">
      <c r="A20" s="14" t="n"/>
      <c r="B20" s="14" t="n"/>
      <c r="C20" s="15" t="n"/>
      <c r="D20" s="14" t="n"/>
      <c r="E20" s="14" t="n"/>
      <c r="F20" s="15" t="n"/>
      <c r="G20" s="16" t="n"/>
      <c r="H20" s="16" t="n"/>
      <c r="I20" s="16" t="n"/>
      <c r="J20" s="16" t="n"/>
      <c r="K20" s="16" t="n"/>
      <c r="L20" s="16" t="n"/>
      <c r="M20" s="10">
        <f>IF($A20="","",COUNTIF($G20:$L20,Assumptions!$A$8))</f>
        <v/>
      </c>
      <c r="N20" s="10">
        <f>IF($A20="","",COLUMNS($G20:$L20)-COUNTIF($G20:$L20,Assumptions!$A$9))</f>
        <v/>
      </c>
      <c r="O20" s="11">
        <f>IF($A20="","",IFERROR($M20/$N20,""))</f>
        <v/>
      </c>
      <c r="P20" s="20">
        <f>IF($A20="","",IF(COUNTIF($G20:$L20,Assumptions!$A$7)&gt;0,"Human Review",IF($N20=0,"Human Review",IF($M20=$N20,"Checklist Complete",IF(AND(ISNUMBER($F20),$F20&lt;TODAY()),"Past Due","In Progress")))))</f>
        <v/>
      </c>
      <c r="Q20" s="19" t="n"/>
    </row>
    <row r="21">
      <c r="A21" s="14" t="n"/>
      <c r="B21" s="14" t="n"/>
      <c r="C21" s="15" t="n"/>
      <c r="D21" s="14" t="n"/>
      <c r="E21" s="14" t="n"/>
      <c r="F21" s="15" t="n"/>
      <c r="G21" s="16" t="n"/>
      <c r="H21" s="16" t="n"/>
      <c r="I21" s="16" t="n"/>
      <c r="J21" s="16" t="n"/>
      <c r="K21" s="16" t="n"/>
      <c r="L21" s="16" t="n"/>
      <c r="M21" s="8">
        <f>IF($A21="","",COUNTIF($G21:$L21,Assumptions!$A$8))</f>
        <v/>
      </c>
      <c r="N21" s="8">
        <f>IF($A21="","",COLUMNS($G21:$L21)-COUNTIF($G21:$L21,Assumptions!$A$9))</f>
        <v/>
      </c>
      <c r="O21" s="17">
        <f>IF($A21="","",IFERROR($M21/$N21,""))</f>
        <v/>
      </c>
      <c r="P21" s="18">
        <f>IF($A21="","",IF(COUNTIF($G21:$L21,Assumptions!$A$7)&gt;0,"Human Review",IF($N21=0,"Human Review",IF($M21=$N21,"Checklist Complete",IF(AND(ISNUMBER($F21),$F21&lt;TODAY()),"Past Due","In Progress")))))</f>
        <v/>
      </c>
      <c r="Q21" s="19" t="n"/>
    </row>
    <row r="22">
      <c r="A22" s="14" t="n"/>
      <c r="B22" s="14" t="n"/>
      <c r="C22" s="15" t="n"/>
      <c r="D22" s="14" t="n"/>
      <c r="E22" s="14" t="n"/>
      <c r="F22" s="15" t="n"/>
      <c r="G22" s="16" t="n"/>
      <c r="H22" s="16" t="n"/>
      <c r="I22" s="16" t="n"/>
      <c r="J22" s="16" t="n"/>
      <c r="K22" s="16" t="n"/>
      <c r="L22" s="16" t="n"/>
      <c r="M22" s="10">
        <f>IF($A22="","",COUNTIF($G22:$L22,Assumptions!$A$8))</f>
        <v/>
      </c>
      <c r="N22" s="10">
        <f>IF($A22="","",COLUMNS($G22:$L22)-COUNTIF($G22:$L22,Assumptions!$A$9))</f>
        <v/>
      </c>
      <c r="O22" s="11">
        <f>IF($A22="","",IFERROR($M22/$N22,""))</f>
        <v/>
      </c>
      <c r="P22" s="20">
        <f>IF($A22="","",IF(COUNTIF($G22:$L22,Assumptions!$A$7)&gt;0,"Human Review",IF($N22=0,"Human Review",IF($M22=$N22,"Checklist Complete",IF(AND(ISNUMBER($F22),$F22&lt;TODAY()),"Past Due","In Progress")))))</f>
        <v/>
      </c>
      <c r="Q22" s="19" t="n"/>
    </row>
    <row r="23">
      <c r="A23" s="14" t="n"/>
      <c r="B23" s="14" t="n"/>
      <c r="C23" s="15" t="n"/>
      <c r="D23" s="14" t="n"/>
      <c r="E23" s="14" t="n"/>
      <c r="F23" s="15" t="n"/>
      <c r="G23" s="16" t="n"/>
      <c r="H23" s="16" t="n"/>
      <c r="I23" s="16" t="n"/>
      <c r="J23" s="16" t="n"/>
      <c r="K23" s="16" t="n"/>
      <c r="L23" s="16" t="n"/>
      <c r="M23" s="8">
        <f>IF($A23="","",COUNTIF($G23:$L23,Assumptions!$A$8))</f>
        <v/>
      </c>
      <c r="N23" s="8">
        <f>IF($A23="","",COLUMNS($G23:$L23)-COUNTIF($G23:$L23,Assumptions!$A$9))</f>
        <v/>
      </c>
      <c r="O23" s="17">
        <f>IF($A23="","",IFERROR($M23/$N23,""))</f>
        <v/>
      </c>
      <c r="P23" s="18">
        <f>IF($A23="","",IF(COUNTIF($G23:$L23,Assumptions!$A$7)&gt;0,"Human Review",IF($N23=0,"Human Review",IF($M23=$N23,"Checklist Complete",IF(AND(ISNUMBER($F23),$F23&lt;TODAY()),"Past Due","In Progress")))))</f>
        <v/>
      </c>
      <c r="Q23" s="19" t="n"/>
    </row>
    <row r="24">
      <c r="A24" s="14" t="n"/>
      <c r="B24" s="14" t="n"/>
      <c r="C24" s="15" t="n"/>
      <c r="D24" s="14" t="n"/>
      <c r="E24" s="14" t="n"/>
      <c r="F24" s="15" t="n"/>
      <c r="G24" s="16" t="n"/>
      <c r="H24" s="16" t="n"/>
      <c r="I24" s="16" t="n"/>
      <c r="J24" s="16" t="n"/>
      <c r="K24" s="16" t="n"/>
      <c r="L24" s="16" t="n"/>
      <c r="M24" s="10">
        <f>IF($A24="","",COUNTIF($G24:$L24,Assumptions!$A$8))</f>
        <v/>
      </c>
      <c r="N24" s="10">
        <f>IF($A24="","",COLUMNS($G24:$L24)-COUNTIF($G24:$L24,Assumptions!$A$9))</f>
        <v/>
      </c>
      <c r="O24" s="11">
        <f>IF($A24="","",IFERROR($M24/$N24,""))</f>
        <v/>
      </c>
      <c r="P24" s="20">
        <f>IF($A24="","",IF(COUNTIF($G24:$L24,Assumptions!$A$7)&gt;0,"Human Review",IF($N24=0,"Human Review",IF($M24=$N24,"Checklist Complete",IF(AND(ISNUMBER($F24),$F24&lt;TODAY()),"Past Due","In Progress")))))</f>
        <v/>
      </c>
      <c r="Q24" s="19" t="n"/>
    </row>
    <row r="25">
      <c r="A25" s="14" t="n"/>
      <c r="B25" s="14" t="n"/>
      <c r="C25" s="15" t="n"/>
      <c r="D25" s="14" t="n"/>
      <c r="E25" s="14" t="n"/>
      <c r="F25" s="15" t="n"/>
      <c r="G25" s="16" t="n"/>
      <c r="H25" s="16" t="n"/>
      <c r="I25" s="16" t="n"/>
      <c r="J25" s="16" t="n"/>
      <c r="K25" s="16" t="n"/>
      <c r="L25" s="16" t="n"/>
      <c r="M25" s="8">
        <f>IF($A25="","",COUNTIF($G25:$L25,Assumptions!$A$8))</f>
        <v/>
      </c>
      <c r="N25" s="8">
        <f>IF($A25="","",COLUMNS($G25:$L25)-COUNTIF($G25:$L25,Assumptions!$A$9))</f>
        <v/>
      </c>
      <c r="O25" s="17">
        <f>IF($A25="","",IFERROR($M25/$N25,""))</f>
        <v/>
      </c>
      <c r="P25" s="18">
        <f>IF($A25="","",IF(COUNTIF($G25:$L25,Assumptions!$A$7)&gt;0,"Human Review",IF($N25=0,"Human Review",IF($M25=$N25,"Checklist Complete",IF(AND(ISNUMBER($F25),$F25&lt;TODAY()),"Past Due","In Progress")))))</f>
        <v/>
      </c>
      <c r="Q25" s="19" t="n"/>
    </row>
    <row r="26">
      <c r="A26" s="14" t="n"/>
      <c r="B26" s="14" t="n"/>
      <c r="C26" s="15" t="n"/>
      <c r="D26" s="14" t="n"/>
      <c r="E26" s="14" t="n"/>
      <c r="F26" s="15" t="n"/>
      <c r="G26" s="16" t="n"/>
      <c r="H26" s="16" t="n"/>
      <c r="I26" s="16" t="n"/>
      <c r="J26" s="16" t="n"/>
      <c r="K26" s="16" t="n"/>
      <c r="L26" s="16" t="n"/>
      <c r="M26" s="10">
        <f>IF($A26="","",COUNTIF($G26:$L26,Assumptions!$A$8))</f>
        <v/>
      </c>
      <c r="N26" s="10">
        <f>IF($A26="","",COLUMNS($G26:$L26)-COUNTIF($G26:$L26,Assumptions!$A$9))</f>
        <v/>
      </c>
      <c r="O26" s="11">
        <f>IF($A26="","",IFERROR($M26/$N26,""))</f>
        <v/>
      </c>
      <c r="P26" s="20">
        <f>IF($A26="","",IF(COUNTIF($G26:$L26,Assumptions!$A$7)&gt;0,"Human Review",IF($N26=0,"Human Review",IF($M26=$N26,"Checklist Complete",IF(AND(ISNUMBER($F26),$F26&lt;TODAY()),"Past Due","In Progress")))))</f>
        <v/>
      </c>
      <c r="Q26" s="19" t="n"/>
    </row>
    <row r="27">
      <c r="A27" s="14" t="n"/>
      <c r="B27" s="14" t="n"/>
      <c r="C27" s="15" t="n"/>
      <c r="D27" s="14" t="n"/>
      <c r="E27" s="14" t="n"/>
      <c r="F27" s="15" t="n"/>
      <c r="G27" s="16" t="n"/>
      <c r="H27" s="16" t="n"/>
      <c r="I27" s="16" t="n"/>
      <c r="J27" s="16" t="n"/>
      <c r="K27" s="16" t="n"/>
      <c r="L27" s="16" t="n"/>
      <c r="M27" s="8">
        <f>IF($A27="","",COUNTIF($G27:$L27,Assumptions!$A$8))</f>
        <v/>
      </c>
      <c r="N27" s="8">
        <f>IF($A27="","",COLUMNS($G27:$L27)-COUNTIF($G27:$L27,Assumptions!$A$9))</f>
        <v/>
      </c>
      <c r="O27" s="17">
        <f>IF($A27="","",IFERROR($M27/$N27,""))</f>
        <v/>
      </c>
      <c r="P27" s="18">
        <f>IF($A27="","",IF(COUNTIF($G27:$L27,Assumptions!$A$7)&gt;0,"Human Review",IF($N27=0,"Human Review",IF($M27=$N27,"Checklist Complete",IF(AND(ISNUMBER($F27),$F27&lt;TODAY()),"Past Due","In Progress")))))</f>
        <v/>
      </c>
      <c r="Q27" s="19" t="n"/>
    </row>
    <row r="28">
      <c r="A28" s="14" t="n"/>
      <c r="B28" s="14" t="n"/>
      <c r="C28" s="15" t="n"/>
      <c r="D28" s="14" t="n"/>
      <c r="E28" s="14" t="n"/>
      <c r="F28" s="15" t="n"/>
      <c r="G28" s="16" t="n"/>
      <c r="H28" s="16" t="n"/>
      <c r="I28" s="16" t="n"/>
      <c r="J28" s="16" t="n"/>
      <c r="K28" s="16" t="n"/>
      <c r="L28" s="16" t="n"/>
      <c r="M28" s="10">
        <f>IF($A28="","",COUNTIF($G28:$L28,Assumptions!$A$8))</f>
        <v/>
      </c>
      <c r="N28" s="10">
        <f>IF($A28="","",COLUMNS($G28:$L28)-COUNTIF($G28:$L28,Assumptions!$A$9))</f>
        <v/>
      </c>
      <c r="O28" s="11">
        <f>IF($A28="","",IFERROR($M28/$N28,""))</f>
        <v/>
      </c>
      <c r="P28" s="20">
        <f>IF($A28="","",IF(COUNTIF($G28:$L28,Assumptions!$A$7)&gt;0,"Human Review",IF($N28=0,"Human Review",IF($M28=$N28,"Checklist Complete",IF(AND(ISNUMBER($F28),$F28&lt;TODAY()),"Past Due","In Progress")))))</f>
        <v/>
      </c>
      <c r="Q28" s="19" t="n"/>
    </row>
    <row r="29">
      <c r="A29" s="14" t="n"/>
      <c r="B29" s="14" t="n"/>
      <c r="C29" s="15" t="n"/>
      <c r="D29" s="14" t="n"/>
      <c r="E29" s="14" t="n"/>
      <c r="F29" s="15" t="n"/>
      <c r="G29" s="16" t="n"/>
      <c r="H29" s="16" t="n"/>
      <c r="I29" s="16" t="n"/>
      <c r="J29" s="16" t="n"/>
      <c r="K29" s="16" t="n"/>
      <c r="L29" s="16" t="n"/>
      <c r="M29" s="8">
        <f>IF($A29="","",COUNTIF($G29:$L29,Assumptions!$A$8))</f>
        <v/>
      </c>
      <c r="N29" s="8">
        <f>IF($A29="","",COLUMNS($G29:$L29)-COUNTIF($G29:$L29,Assumptions!$A$9))</f>
        <v/>
      </c>
      <c r="O29" s="17">
        <f>IF($A29="","",IFERROR($M29/$N29,""))</f>
        <v/>
      </c>
      <c r="P29" s="18">
        <f>IF($A29="","",IF(COUNTIF($G29:$L29,Assumptions!$A$7)&gt;0,"Human Review",IF($N29=0,"Human Review",IF($M29=$N29,"Checklist Complete",IF(AND(ISNUMBER($F29),$F29&lt;TODAY()),"Past Due","In Progress")))))</f>
        <v/>
      </c>
      <c r="Q29" s="19" t="n"/>
    </row>
    <row r="30">
      <c r="A30" s="14" t="n"/>
      <c r="B30" s="14" t="n"/>
      <c r="C30" s="15" t="n"/>
      <c r="D30" s="14" t="n"/>
      <c r="E30" s="14" t="n"/>
      <c r="F30" s="15" t="n"/>
      <c r="G30" s="16" t="n"/>
      <c r="H30" s="16" t="n"/>
      <c r="I30" s="16" t="n"/>
      <c r="J30" s="16" t="n"/>
      <c r="K30" s="16" t="n"/>
      <c r="L30" s="16" t="n"/>
      <c r="M30" s="10">
        <f>IF($A30="","",COUNTIF($G30:$L30,Assumptions!$A$8))</f>
        <v/>
      </c>
      <c r="N30" s="10">
        <f>IF($A30="","",COLUMNS($G30:$L30)-COUNTIF($G30:$L30,Assumptions!$A$9))</f>
        <v/>
      </c>
      <c r="O30" s="11">
        <f>IF($A30="","",IFERROR($M30/$N30,""))</f>
        <v/>
      </c>
      <c r="P30" s="20">
        <f>IF($A30="","",IF(COUNTIF($G30:$L30,Assumptions!$A$7)&gt;0,"Human Review",IF($N30=0,"Human Review",IF($M30=$N30,"Checklist Complete",IF(AND(ISNUMBER($F30),$F30&lt;TODAY()),"Past Due","In Progress")))))</f>
        <v/>
      </c>
      <c r="Q30" s="19" t="n"/>
    </row>
    <row r="31">
      <c r="A31" s="14" t="n"/>
      <c r="B31" s="14" t="n"/>
      <c r="C31" s="15" t="n"/>
      <c r="D31" s="14" t="n"/>
      <c r="E31" s="14" t="n"/>
      <c r="F31" s="15" t="n"/>
      <c r="G31" s="16" t="n"/>
      <c r="H31" s="16" t="n"/>
      <c r="I31" s="16" t="n"/>
      <c r="J31" s="16" t="n"/>
      <c r="K31" s="16" t="n"/>
      <c r="L31" s="16" t="n"/>
      <c r="M31" s="8">
        <f>IF($A31="","",COUNTIF($G31:$L31,Assumptions!$A$8))</f>
        <v/>
      </c>
      <c r="N31" s="8">
        <f>IF($A31="","",COLUMNS($G31:$L31)-COUNTIF($G31:$L31,Assumptions!$A$9))</f>
        <v/>
      </c>
      <c r="O31" s="17">
        <f>IF($A31="","",IFERROR($M31/$N31,""))</f>
        <v/>
      </c>
      <c r="P31" s="18">
        <f>IF($A31="","",IF(COUNTIF($G31:$L31,Assumptions!$A$7)&gt;0,"Human Review",IF($N31=0,"Human Review",IF($M31=$N31,"Checklist Complete",IF(AND(ISNUMBER($F31),$F31&lt;TODAY()),"Past Due","In Progress")))))</f>
        <v/>
      </c>
      <c r="Q31" s="19" t="n"/>
    </row>
    <row r="32">
      <c r="A32" s="14" t="n"/>
      <c r="B32" s="14" t="n"/>
      <c r="C32" s="15" t="n"/>
      <c r="D32" s="14" t="n"/>
      <c r="E32" s="14" t="n"/>
      <c r="F32" s="15" t="n"/>
      <c r="G32" s="16" t="n"/>
      <c r="H32" s="16" t="n"/>
      <c r="I32" s="16" t="n"/>
      <c r="J32" s="16" t="n"/>
      <c r="K32" s="16" t="n"/>
      <c r="L32" s="16" t="n"/>
      <c r="M32" s="10">
        <f>IF($A32="","",COUNTIF($G32:$L32,Assumptions!$A$8))</f>
        <v/>
      </c>
      <c r="N32" s="10">
        <f>IF($A32="","",COLUMNS($G32:$L32)-COUNTIF($G32:$L32,Assumptions!$A$9))</f>
        <v/>
      </c>
      <c r="O32" s="11">
        <f>IF($A32="","",IFERROR($M32/$N32,""))</f>
        <v/>
      </c>
      <c r="P32" s="20">
        <f>IF($A32="","",IF(COUNTIF($G32:$L32,Assumptions!$A$7)&gt;0,"Human Review",IF($N32=0,"Human Review",IF($M32=$N32,"Checklist Complete",IF(AND(ISNUMBER($F32),$F32&lt;TODAY()),"Past Due","In Progress")))))</f>
        <v/>
      </c>
      <c r="Q32" s="19" t="n"/>
    </row>
    <row r="33">
      <c r="A33" s="14" t="n"/>
      <c r="B33" s="14" t="n"/>
      <c r="C33" s="15" t="n"/>
      <c r="D33" s="14" t="n"/>
      <c r="E33" s="14" t="n"/>
      <c r="F33" s="15" t="n"/>
      <c r="G33" s="16" t="n"/>
      <c r="H33" s="16" t="n"/>
      <c r="I33" s="16" t="n"/>
      <c r="J33" s="16" t="n"/>
      <c r="K33" s="16" t="n"/>
      <c r="L33" s="16" t="n"/>
      <c r="M33" s="8">
        <f>IF($A33="","",COUNTIF($G33:$L33,Assumptions!$A$8))</f>
        <v/>
      </c>
      <c r="N33" s="8">
        <f>IF($A33="","",COLUMNS($G33:$L33)-COUNTIF($G33:$L33,Assumptions!$A$9))</f>
        <v/>
      </c>
      <c r="O33" s="17">
        <f>IF($A33="","",IFERROR($M33/$N33,""))</f>
        <v/>
      </c>
      <c r="P33" s="18">
        <f>IF($A33="","",IF(COUNTIF($G33:$L33,Assumptions!$A$7)&gt;0,"Human Review",IF($N33=0,"Human Review",IF($M33=$N33,"Checklist Complete",IF(AND(ISNUMBER($F33),$F33&lt;TODAY()),"Past Due","In Progress")))))</f>
        <v/>
      </c>
      <c r="Q33" s="19" t="n"/>
    </row>
    <row r="34">
      <c r="A34" s="14" t="n"/>
      <c r="B34" s="14" t="n"/>
      <c r="C34" s="15" t="n"/>
      <c r="D34" s="14" t="n"/>
      <c r="E34" s="14" t="n"/>
      <c r="F34" s="15" t="n"/>
      <c r="G34" s="16" t="n"/>
      <c r="H34" s="16" t="n"/>
      <c r="I34" s="16" t="n"/>
      <c r="J34" s="16" t="n"/>
      <c r="K34" s="16" t="n"/>
      <c r="L34" s="16" t="n"/>
      <c r="M34" s="10">
        <f>IF($A34="","",COUNTIF($G34:$L34,Assumptions!$A$8))</f>
        <v/>
      </c>
      <c r="N34" s="10">
        <f>IF($A34="","",COLUMNS($G34:$L34)-COUNTIF($G34:$L34,Assumptions!$A$9))</f>
        <v/>
      </c>
      <c r="O34" s="11">
        <f>IF($A34="","",IFERROR($M34/$N34,""))</f>
        <v/>
      </c>
      <c r="P34" s="20">
        <f>IF($A34="","",IF(COUNTIF($G34:$L34,Assumptions!$A$7)&gt;0,"Human Review",IF($N34=0,"Human Review",IF($M34=$N34,"Checklist Complete",IF(AND(ISNUMBER($F34),$F34&lt;TODAY()),"Past Due","In Progress")))))</f>
        <v/>
      </c>
      <c r="Q34" s="19" t="n"/>
    </row>
    <row r="35">
      <c r="A35" s="14" t="n"/>
      <c r="B35" s="14" t="n"/>
      <c r="C35" s="15" t="n"/>
      <c r="D35" s="14" t="n"/>
      <c r="E35" s="14" t="n"/>
      <c r="F35" s="15" t="n"/>
      <c r="G35" s="16" t="n"/>
      <c r="H35" s="16" t="n"/>
      <c r="I35" s="16" t="n"/>
      <c r="J35" s="16" t="n"/>
      <c r="K35" s="16" t="n"/>
      <c r="L35" s="16" t="n"/>
      <c r="M35" s="8">
        <f>IF($A35="","",COUNTIF($G35:$L35,Assumptions!$A$8))</f>
        <v/>
      </c>
      <c r="N35" s="8">
        <f>IF($A35="","",COLUMNS($G35:$L35)-COUNTIF($G35:$L35,Assumptions!$A$9))</f>
        <v/>
      </c>
      <c r="O35" s="17">
        <f>IF($A35="","",IFERROR($M35/$N35,""))</f>
        <v/>
      </c>
      <c r="P35" s="18">
        <f>IF($A35="","",IF(COUNTIF($G35:$L35,Assumptions!$A$7)&gt;0,"Human Review",IF($N35=0,"Human Review",IF($M35=$N35,"Checklist Complete",IF(AND(ISNUMBER($F35),$F35&lt;TODAY()),"Past Due","In Progress")))))</f>
        <v/>
      </c>
      <c r="Q35" s="19" t="n"/>
    </row>
    <row r="36">
      <c r="A36" s="14" t="n"/>
      <c r="B36" s="14" t="n"/>
      <c r="C36" s="15" t="n"/>
      <c r="D36" s="14" t="n"/>
      <c r="E36" s="14" t="n"/>
      <c r="F36" s="15" t="n"/>
      <c r="G36" s="16" t="n"/>
      <c r="H36" s="16" t="n"/>
      <c r="I36" s="16" t="n"/>
      <c r="J36" s="16" t="n"/>
      <c r="K36" s="16" t="n"/>
      <c r="L36" s="16" t="n"/>
      <c r="M36" s="10">
        <f>IF($A36="","",COUNTIF($G36:$L36,Assumptions!$A$8))</f>
        <v/>
      </c>
      <c r="N36" s="10">
        <f>IF($A36="","",COLUMNS($G36:$L36)-COUNTIF($G36:$L36,Assumptions!$A$9))</f>
        <v/>
      </c>
      <c r="O36" s="11">
        <f>IF($A36="","",IFERROR($M36/$N36,""))</f>
        <v/>
      </c>
      <c r="P36" s="20">
        <f>IF($A36="","",IF(COUNTIF($G36:$L36,Assumptions!$A$7)&gt;0,"Human Review",IF($N36=0,"Human Review",IF($M36=$N36,"Checklist Complete",IF(AND(ISNUMBER($F36),$F36&lt;TODAY()),"Past Due","In Progress")))))</f>
        <v/>
      </c>
      <c r="Q36" s="19" t="n"/>
    </row>
    <row r="37">
      <c r="A37" s="14" t="n"/>
      <c r="B37" s="14" t="n"/>
      <c r="C37" s="15" t="n"/>
      <c r="D37" s="14" t="n"/>
      <c r="E37" s="14" t="n"/>
      <c r="F37" s="15" t="n"/>
      <c r="G37" s="16" t="n"/>
      <c r="H37" s="16" t="n"/>
      <c r="I37" s="16" t="n"/>
      <c r="J37" s="16" t="n"/>
      <c r="K37" s="16" t="n"/>
      <c r="L37" s="16" t="n"/>
      <c r="M37" s="8">
        <f>IF($A37="","",COUNTIF($G37:$L37,Assumptions!$A$8))</f>
        <v/>
      </c>
      <c r="N37" s="8">
        <f>IF($A37="","",COLUMNS($G37:$L37)-COUNTIF($G37:$L37,Assumptions!$A$9))</f>
        <v/>
      </c>
      <c r="O37" s="17">
        <f>IF($A37="","",IFERROR($M37/$N37,""))</f>
        <v/>
      </c>
      <c r="P37" s="18">
        <f>IF($A37="","",IF(COUNTIF($G37:$L37,Assumptions!$A$7)&gt;0,"Human Review",IF($N37=0,"Human Review",IF($M37=$N37,"Checklist Complete",IF(AND(ISNUMBER($F37),$F37&lt;TODAY()),"Past Due","In Progress")))))</f>
        <v/>
      </c>
      <c r="Q37" s="19" t="n"/>
    </row>
    <row r="38">
      <c r="A38" s="14" t="n"/>
      <c r="B38" s="14" t="n"/>
      <c r="C38" s="15" t="n"/>
      <c r="D38" s="14" t="n"/>
      <c r="E38" s="14" t="n"/>
      <c r="F38" s="15" t="n"/>
      <c r="G38" s="16" t="n"/>
      <c r="H38" s="16" t="n"/>
      <c r="I38" s="16" t="n"/>
      <c r="J38" s="16" t="n"/>
      <c r="K38" s="16" t="n"/>
      <c r="L38" s="16" t="n"/>
      <c r="M38" s="10">
        <f>IF($A38="","",COUNTIF($G38:$L38,Assumptions!$A$8))</f>
        <v/>
      </c>
      <c r="N38" s="10">
        <f>IF($A38="","",COLUMNS($G38:$L38)-COUNTIF($G38:$L38,Assumptions!$A$9))</f>
        <v/>
      </c>
      <c r="O38" s="11">
        <f>IF($A38="","",IFERROR($M38/$N38,""))</f>
        <v/>
      </c>
      <c r="P38" s="20">
        <f>IF($A38="","",IF(COUNTIF($G38:$L38,Assumptions!$A$7)&gt;0,"Human Review",IF($N38=0,"Human Review",IF($M38=$N38,"Checklist Complete",IF(AND(ISNUMBER($F38),$F38&lt;TODAY()),"Past Due","In Progress")))))</f>
        <v/>
      </c>
      <c r="Q38" s="19" t="n"/>
    </row>
    <row r="39">
      <c r="A39" s="14" t="n"/>
      <c r="B39" s="14" t="n"/>
      <c r="C39" s="15" t="n"/>
      <c r="D39" s="14" t="n"/>
      <c r="E39" s="14" t="n"/>
      <c r="F39" s="15" t="n"/>
      <c r="G39" s="16" t="n"/>
      <c r="H39" s="16" t="n"/>
      <c r="I39" s="16" t="n"/>
      <c r="J39" s="16" t="n"/>
      <c r="K39" s="16" t="n"/>
      <c r="L39" s="16" t="n"/>
      <c r="M39" s="8">
        <f>IF($A39="","",COUNTIF($G39:$L39,Assumptions!$A$8))</f>
        <v/>
      </c>
      <c r="N39" s="8">
        <f>IF($A39="","",COLUMNS($G39:$L39)-COUNTIF($G39:$L39,Assumptions!$A$9))</f>
        <v/>
      </c>
      <c r="O39" s="17">
        <f>IF($A39="","",IFERROR($M39/$N39,""))</f>
        <v/>
      </c>
      <c r="P39" s="18">
        <f>IF($A39="","",IF(COUNTIF($G39:$L39,Assumptions!$A$7)&gt;0,"Human Review",IF($N39=0,"Human Review",IF($M39=$N39,"Checklist Complete",IF(AND(ISNUMBER($F39),$F39&lt;TODAY()),"Past Due","In Progress")))))</f>
        <v/>
      </c>
      <c r="Q39" s="19" t="n"/>
    </row>
    <row r="40">
      <c r="A40" s="14" t="n"/>
      <c r="B40" s="14" t="n"/>
      <c r="C40" s="15" t="n"/>
      <c r="D40" s="14" t="n"/>
      <c r="E40" s="14" t="n"/>
      <c r="F40" s="15" t="n"/>
      <c r="G40" s="16" t="n"/>
      <c r="H40" s="16" t="n"/>
      <c r="I40" s="16" t="n"/>
      <c r="J40" s="16" t="n"/>
      <c r="K40" s="16" t="n"/>
      <c r="L40" s="16" t="n"/>
      <c r="M40" s="10">
        <f>IF($A40="","",COUNTIF($G40:$L40,Assumptions!$A$8))</f>
        <v/>
      </c>
      <c r="N40" s="10">
        <f>IF($A40="","",COLUMNS($G40:$L40)-COUNTIF($G40:$L40,Assumptions!$A$9))</f>
        <v/>
      </c>
      <c r="O40" s="11">
        <f>IF($A40="","",IFERROR($M40/$N40,""))</f>
        <v/>
      </c>
      <c r="P40" s="20">
        <f>IF($A40="","",IF(COUNTIF($G40:$L40,Assumptions!$A$7)&gt;0,"Human Review",IF($N40=0,"Human Review",IF($M40=$N40,"Checklist Complete",IF(AND(ISNUMBER($F40),$F40&lt;TODAY()),"Past Due","In Progress")))))</f>
        <v/>
      </c>
      <c r="Q40" s="19" t="n"/>
    </row>
    <row r="41">
      <c r="A41" s="14" t="n"/>
      <c r="B41" s="14" t="n"/>
      <c r="C41" s="15" t="n"/>
      <c r="D41" s="14" t="n"/>
      <c r="E41" s="14" t="n"/>
      <c r="F41" s="15" t="n"/>
      <c r="G41" s="16" t="n"/>
      <c r="H41" s="16" t="n"/>
      <c r="I41" s="16" t="n"/>
      <c r="J41" s="16" t="n"/>
      <c r="K41" s="16" t="n"/>
      <c r="L41" s="16" t="n"/>
      <c r="M41" s="8">
        <f>IF($A41="","",COUNTIF($G41:$L41,Assumptions!$A$8))</f>
        <v/>
      </c>
      <c r="N41" s="8">
        <f>IF($A41="","",COLUMNS($G41:$L41)-COUNTIF($G41:$L41,Assumptions!$A$9))</f>
        <v/>
      </c>
      <c r="O41" s="17">
        <f>IF($A41="","",IFERROR($M41/$N41,""))</f>
        <v/>
      </c>
      <c r="P41" s="18">
        <f>IF($A41="","",IF(COUNTIF($G41:$L41,Assumptions!$A$7)&gt;0,"Human Review",IF($N41=0,"Human Review",IF($M41=$N41,"Checklist Complete",IF(AND(ISNUMBER($F41),$F41&lt;TODAY()),"Past Due","In Progress")))))</f>
        <v/>
      </c>
      <c r="Q41" s="19" t="n"/>
    </row>
    <row r="42">
      <c r="A42" s="14" t="n"/>
      <c r="B42" s="14" t="n"/>
      <c r="C42" s="15" t="n"/>
      <c r="D42" s="14" t="n"/>
      <c r="E42" s="14" t="n"/>
      <c r="F42" s="15" t="n"/>
      <c r="G42" s="16" t="n"/>
      <c r="H42" s="16" t="n"/>
      <c r="I42" s="16" t="n"/>
      <c r="J42" s="16" t="n"/>
      <c r="K42" s="16" t="n"/>
      <c r="L42" s="16" t="n"/>
      <c r="M42" s="10">
        <f>IF($A42="","",COUNTIF($G42:$L42,Assumptions!$A$8))</f>
        <v/>
      </c>
      <c r="N42" s="10">
        <f>IF($A42="","",COLUMNS($G42:$L42)-COUNTIF($G42:$L42,Assumptions!$A$9))</f>
        <v/>
      </c>
      <c r="O42" s="11">
        <f>IF($A42="","",IFERROR($M42/$N42,""))</f>
        <v/>
      </c>
      <c r="P42" s="20">
        <f>IF($A42="","",IF(COUNTIF($G42:$L42,Assumptions!$A$7)&gt;0,"Human Review",IF($N42=0,"Human Review",IF($M42=$N42,"Checklist Complete",IF(AND(ISNUMBER($F42),$F42&lt;TODAY()),"Past Due","In Progress")))))</f>
        <v/>
      </c>
      <c r="Q42" s="19" t="n"/>
    </row>
    <row r="43">
      <c r="A43" s="14" t="n"/>
      <c r="B43" s="14" t="n"/>
      <c r="C43" s="15" t="n"/>
      <c r="D43" s="14" t="n"/>
      <c r="E43" s="14" t="n"/>
      <c r="F43" s="15" t="n"/>
      <c r="G43" s="16" t="n"/>
      <c r="H43" s="16" t="n"/>
      <c r="I43" s="16" t="n"/>
      <c r="J43" s="16" t="n"/>
      <c r="K43" s="16" t="n"/>
      <c r="L43" s="16" t="n"/>
      <c r="M43" s="8">
        <f>IF($A43="","",COUNTIF($G43:$L43,Assumptions!$A$8))</f>
        <v/>
      </c>
      <c r="N43" s="8">
        <f>IF($A43="","",COLUMNS($G43:$L43)-COUNTIF($G43:$L43,Assumptions!$A$9))</f>
        <v/>
      </c>
      <c r="O43" s="17">
        <f>IF($A43="","",IFERROR($M43/$N43,""))</f>
        <v/>
      </c>
      <c r="P43" s="18">
        <f>IF($A43="","",IF(COUNTIF($G43:$L43,Assumptions!$A$7)&gt;0,"Human Review",IF($N43=0,"Human Review",IF($M43=$N43,"Checklist Complete",IF(AND(ISNUMBER($F43),$F43&lt;TODAY()),"Past Due","In Progress")))))</f>
        <v/>
      </c>
      <c r="Q43" s="19" t="n"/>
    </row>
    <row r="44">
      <c r="A44" s="14" t="n"/>
      <c r="B44" s="14" t="n"/>
      <c r="C44" s="15" t="n"/>
      <c r="D44" s="14" t="n"/>
      <c r="E44" s="14" t="n"/>
      <c r="F44" s="15" t="n"/>
      <c r="G44" s="16" t="n"/>
      <c r="H44" s="16" t="n"/>
      <c r="I44" s="16" t="n"/>
      <c r="J44" s="16" t="n"/>
      <c r="K44" s="16" t="n"/>
      <c r="L44" s="16" t="n"/>
      <c r="M44" s="10">
        <f>IF($A44="","",COUNTIF($G44:$L44,Assumptions!$A$8))</f>
        <v/>
      </c>
      <c r="N44" s="10">
        <f>IF($A44="","",COLUMNS($G44:$L44)-COUNTIF($G44:$L44,Assumptions!$A$9))</f>
        <v/>
      </c>
      <c r="O44" s="11">
        <f>IF($A44="","",IFERROR($M44/$N44,""))</f>
        <v/>
      </c>
      <c r="P44" s="20">
        <f>IF($A44="","",IF(COUNTIF($G44:$L44,Assumptions!$A$7)&gt;0,"Human Review",IF($N44=0,"Human Review",IF($M44=$N44,"Checklist Complete",IF(AND(ISNUMBER($F44),$F44&lt;TODAY()),"Past Due","In Progress")))))</f>
        <v/>
      </c>
      <c r="Q44" s="19" t="n"/>
    </row>
    <row r="45">
      <c r="A45" s="14" t="n"/>
      <c r="B45" s="14" t="n"/>
      <c r="C45" s="15" t="n"/>
      <c r="D45" s="14" t="n"/>
      <c r="E45" s="14" t="n"/>
      <c r="F45" s="15" t="n"/>
      <c r="G45" s="16" t="n"/>
      <c r="H45" s="16" t="n"/>
      <c r="I45" s="16" t="n"/>
      <c r="J45" s="16" t="n"/>
      <c r="K45" s="16" t="n"/>
      <c r="L45" s="16" t="n"/>
      <c r="M45" s="8">
        <f>IF($A45="","",COUNTIF($G45:$L45,Assumptions!$A$8))</f>
        <v/>
      </c>
      <c r="N45" s="8">
        <f>IF($A45="","",COLUMNS($G45:$L45)-COUNTIF($G45:$L45,Assumptions!$A$9))</f>
        <v/>
      </c>
      <c r="O45" s="17">
        <f>IF($A45="","",IFERROR($M45/$N45,""))</f>
        <v/>
      </c>
      <c r="P45" s="18">
        <f>IF($A45="","",IF(COUNTIF($G45:$L45,Assumptions!$A$7)&gt;0,"Human Review",IF($N45=0,"Human Review",IF($M45=$N45,"Checklist Complete",IF(AND(ISNUMBER($F45),$F45&lt;TODAY()),"Past Due","In Progress")))))</f>
        <v/>
      </c>
      <c r="Q45" s="19" t="n"/>
    </row>
    <row r="46">
      <c r="A46" s="14" t="n"/>
      <c r="B46" s="14" t="n"/>
      <c r="C46" s="15" t="n"/>
      <c r="D46" s="14" t="n"/>
      <c r="E46" s="14" t="n"/>
      <c r="F46" s="15" t="n"/>
      <c r="G46" s="16" t="n"/>
      <c r="H46" s="16" t="n"/>
      <c r="I46" s="16" t="n"/>
      <c r="J46" s="16" t="n"/>
      <c r="K46" s="16" t="n"/>
      <c r="L46" s="16" t="n"/>
      <c r="M46" s="10">
        <f>IF($A46="","",COUNTIF($G46:$L46,Assumptions!$A$8))</f>
        <v/>
      </c>
      <c r="N46" s="10">
        <f>IF($A46="","",COLUMNS($G46:$L46)-COUNTIF($G46:$L46,Assumptions!$A$9))</f>
        <v/>
      </c>
      <c r="O46" s="11">
        <f>IF($A46="","",IFERROR($M46/$N46,""))</f>
        <v/>
      </c>
      <c r="P46" s="20">
        <f>IF($A46="","",IF(COUNTIF($G46:$L46,Assumptions!$A$7)&gt;0,"Human Review",IF($N46=0,"Human Review",IF($M46=$N46,"Checklist Complete",IF(AND(ISNUMBER($F46),$F46&lt;TODAY()),"Past Due","In Progress")))))</f>
        <v/>
      </c>
      <c r="Q46" s="19" t="n"/>
    </row>
    <row r="47">
      <c r="A47" s="14" t="n"/>
      <c r="B47" s="14" t="n"/>
      <c r="C47" s="15" t="n"/>
      <c r="D47" s="14" t="n"/>
      <c r="E47" s="14" t="n"/>
      <c r="F47" s="15" t="n"/>
      <c r="G47" s="16" t="n"/>
      <c r="H47" s="16" t="n"/>
      <c r="I47" s="16" t="n"/>
      <c r="J47" s="16" t="n"/>
      <c r="K47" s="16" t="n"/>
      <c r="L47" s="16" t="n"/>
      <c r="M47" s="8">
        <f>IF($A47="","",COUNTIF($G47:$L47,Assumptions!$A$8))</f>
        <v/>
      </c>
      <c r="N47" s="8">
        <f>IF($A47="","",COLUMNS($G47:$L47)-COUNTIF($G47:$L47,Assumptions!$A$9))</f>
        <v/>
      </c>
      <c r="O47" s="17">
        <f>IF($A47="","",IFERROR($M47/$N47,""))</f>
        <v/>
      </c>
      <c r="P47" s="18">
        <f>IF($A47="","",IF(COUNTIF($G47:$L47,Assumptions!$A$7)&gt;0,"Human Review",IF($N47=0,"Human Review",IF($M47=$N47,"Checklist Complete",IF(AND(ISNUMBER($F47),$F47&lt;TODAY()),"Past Due","In Progress")))))</f>
        <v/>
      </c>
      <c r="Q47" s="19" t="n"/>
    </row>
    <row r="48">
      <c r="A48" s="14" t="n"/>
      <c r="B48" s="14" t="n"/>
      <c r="C48" s="15" t="n"/>
      <c r="D48" s="14" t="n"/>
      <c r="E48" s="14" t="n"/>
      <c r="F48" s="15" t="n"/>
      <c r="G48" s="16" t="n"/>
      <c r="H48" s="16" t="n"/>
      <c r="I48" s="16" t="n"/>
      <c r="J48" s="16" t="n"/>
      <c r="K48" s="16" t="n"/>
      <c r="L48" s="16" t="n"/>
      <c r="M48" s="10">
        <f>IF($A48="","",COUNTIF($G48:$L48,Assumptions!$A$8))</f>
        <v/>
      </c>
      <c r="N48" s="10">
        <f>IF($A48="","",COLUMNS($G48:$L48)-COUNTIF($G48:$L48,Assumptions!$A$9))</f>
        <v/>
      </c>
      <c r="O48" s="11">
        <f>IF($A48="","",IFERROR($M48/$N48,""))</f>
        <v/>
      </c>
      <c r="P48" s="20">
        <f>IF($A48="","",IF(COUNTIF($G48:$L48,Assumptions!$A$7)&gt;0,"Human Review",IF($N48=0,"Human Review",IF($M48=$N48,"Checklist Complete",IF(AND(ISNUMBER($F48),$F48&lt;TODAY()),"Past Due","In Progress")))))</f>
        <v/>
      </c>
      <c r="Q48" s="19" t="n"/>
    </row>
    <row r="49">
      <c r="A49" s="14" t="n"/>
      <c r="B49" s="14" t="n"/>
      <c r="C49" s="15" t="n"/>
      <c r="D49" s="14" t="n"/>
      <c r="E49" s="14" t="n"/>
      <c r="F49" s="15" t="n"/>
      <c r="G49" s="16" t="n"/>
      <c r="H49" s="16" t="n"/>
      <c r="I49" s="16" t="n"/>
      <c r="J49" s="16" t="n"/>
      <c r="K49" s="16" t="n"/>
      <c r="L49" s="16" t="n"/>
      <c r="M49" s="8">
        <f>IF($A49="","",COUNTIF($G49:$L49,Assumptions!$A$8))</f>
        <v/>
      </c>
      <c r="N49" s="8">
        <f>IF($A49="","",COLUMNS($G49:$L49)-COUNTIF($G49:$L49,Assumptions!$A$9))</f>
        <v/>
      </c>
      <c r="O49" s="17">
        <f>IF($A49="","",IFERROR($M49/$N49,""))</f>
        <v/>
      </c>
      <c r="P49" s="18">
        <f>IF($A49="","",IF(COUNTIF($G49:$L49,Assumptions!$A$7)&gt;0,"Human Review",IF($N49=0,"Human Review",IF($M49=$N49,"Checklist Complete",IF(AND(ISNUMBER($F49),$F49&lt;TODAY()),"Past Due","In Progress")))))</f>
        <v/>
      </c>
      <c r="Q49" s="19" t="n"/>
    </row>
    <row r="50">
      <c r="A50" s="14" t="n"/>
      <c r="B50" s="14" t="n"/>
      <c r="C50" s="15" t="n"/>
      <c r="D50" s="14" t="n"/>
      <c r="E50" s="14" t="n"/>
      <c r="F50" s="15" t="n"/>
      <c r="G50" s="16" t="n"/>
      <c r="H50" s="16" t="n"/>
      <c r="I50" s="16" t="n"/>
      <c r="J50" s="16" t="n"/>
      <c r="K50" s="16" t="n"/>
      <c r="L50" s="16" t="n"/>
      <c r="M50" s="10">
        <f>IF($A50="","",COUNTIF($G50:$L50,Assumptions!$A$8))</f>
        <v/>
      </c>
      <c r="N50" s="10">
        <f>IF($A50="","",COLUMNS($G50:$L50)-COUNTIF($G50:$L50,Assumptions!$A$9))</f>
        <v/>
      </c>
      <c r="O50" s="11">
        <f>IF($A50="","",IFERROR($M50/$N50,""))</f>
        <v/>
      </c>
      <c r="P50" s="20">
        <f>IF($A50="","",IF(COUNTIF($G50:$L50,Assumptions!$A$7)&gt;0,"Human Review",IF($N50=0,"Human Review",IF($M50=$N50,"Checklist Complete",IF(AND(ISNUMBER($F50),$F50&lt;TODAY()),"Past Due","In Progress")))))</f>
        <v/>
      </c>
      <c r="Q50" s="19" t="n"/>
    </row>
    <row r="51">
      <c r="A51" s="14" t="n"/>
      <c r="B51" s="14" t="n"/>
      <c r="C51" s="15" t="n"/>
      <c r="D51" s="14" t="n"/>
      <c r="E51" s="14" t="n"/>
      <c r="F51" s="15" t="n"/>
      <c r="G51" s="16" t="n"/>
      <c r="H51" s="16" t="n"/>
      <c r="I51" s="16" t="n"/>
      <c r="J51" s="16" t="n"/>
      <c r="K51" s="16" t="n"/>
      <c r="L51" s="16" t="n"/>
      <c r="M51" s="8">
        <f>IF($A51="","",COUNTIF($G51:$L51,Assumptions!$A$8))</f>
        <v/>
      </c>
      <c r="N51" s="8">
        <f>IF($A51="","",COLUMNS($G51:$L51)-COUNTIF($G51:$L51,Assumptions!$A$9))</f>
        <v/>
      </c>
      <c r="O51" s="17">
        <f>IF($A51="","",IFERROR($M51/$N51,""))</f>
        <v/>
      </c>
      <c r="P51" s="18">
        <f>IF($A51="","",IF(COUNTIF($G51:$L51,Assumptions!$A$7)&gt;0,"Human Review",IF($N51=0,"Human Review",IF($M51=$N51,"Checklist Complete",IF(AND(ISNUMBER($F51),$F51&lt;TODAY()),"Past Due","In Progress")))))</f>
        <v/>
      </c>
      <c r="Q51" s="19" t="n"/>
    </row>
    <row r="52">
      <c r="A52" s="14" t="n"/>
      <c r="B52" s="14" t="n"/>
      <c r="C52" s="15" t="n"/>
      <c r="D52" s="14" t="n"/>
      <c r="E52" s="14" t="n"/>
      <c r="F52" s="15" t="n"/>
      <c r="G52" s="16" t="n"/>
      <c r="H52" s="16" t="n"/>
      <c r="I52" s="16" t="n"/>
      <c r="J52" s="16" t="n"/>
      <c r="K52" s="16" t="n"/>
      <c r="L52" s="16" t="n"/>
      <c r="M52" s="10">
        <f>IF($A52="","",COUNTIF($G52:$L52,Assumptions!$A$8))</f>
        <v/>
      </c>
      <c r="N52" s="10">
        <f>IF($A52="","",COLUMNS($G52:$L52)-COUNTIF($G52:$L52,Assumptions!$A$9))</f>
        <v/>
      </c>
      <c r="O52" s="11">
        <f>IF($A52="","",IFERROR($M52/$N52,""))</f>
        <v/>
      </c>
      <c r="P52" s="20">
        <f>IF($A52="","",IF(COUNTIF($G52:$L52,Assumptions!$A$7)&gt;0,"Human Review",IF($N52=0,"Human Review",IF($M52=$N52,"Checklist Complete",IF(AND(ISNUMBER($F52),$F52&lt;TODAY()),"Past Due","In Progress")))))</f>
        <v/>
      </c>
      <c r="Q52" s="19" t="n"/>
    </row>
    <row r="53">
      <c r="A53" s="14" t="n"/>
      <c r="B53" s="14" t="n"/>
      <c r="C53" s="15" t="n"/>
      <c r="D53" s="14" t="n"/>
      <c r="E53" s="14" t="n"/>
      <c r="F53" s="15" t="n"/>
      <c r="G53" s="16" t="n"/>
      <c r="H53" s="16" t="n"/>
      <c r="I53" s="16" t="n"/>
      <c r="J53" s="16" t="n"/>
      <c r="K53" s="16" t="n"/>
      <c r="L53" s="16" t="n"/>
      <c r="M53" s="8">
        <f>IF($A53="","",COUNTIF($G53:$L53,Assumptions!$A$8))</f>
        <v/>
      </c>
      <c r="N53" s="8">
        <f>IF($A53="","",COLUMNS($G53:$L53)-COUNTIF($G53:$L53,Assumptions!$A$9))</f>
        <v/>
      </c>
      <c r="O53" s="17">
        <f>IF($A53="","",IFERROR($M53/$N53,""))</f>
        <v/>
      </c>
      <c r="P53" s="18">
        <f>IF($A53="","",IF(COUNTIF($G53:$L53,Assumptions!$A$7)&gt;0,"Human Review",IF($N53=0,"Human Review",IF($M53=$N53,"Checklist Complete",IF(AND(ISNUMBER($F53),$F53&lt;TODAY()),"Past Due","In Progress")))))</f>
        <v/>
      </c>
      <c r="Q53" s="19" t="n"/>
    </row>
    <row r="54">
      <c r="A54" s="14" t="n"/>
      <c r="B54" s="14" t="n"/>
      <c r="C54" s="15" t="n"/>
      <c r="D54" s="14" t="n"/>
      <c r="E54" s="14" t="n"/>
      <c r="F54" s="15" t="n"/>
      <c r="G54" s="16" t="n"/>
      <c r="H54" s="16" t="n"/>
      <c r="I54" s="16" t="n"/>
      <c r="J54" s="16" t="n"/>
      <c r="K54" s="16" t="n"/>
      <c r="L54" s="16" t="n"/>
      <c r="M54" s="10">
        <f>IF($A54="","",COUNTIF($G54:$L54,Assumptions!$A$8))</f>
        <v/>
      </c>
      <c r="N54" s="10">
        <f>IF($A54="","",COLUMNS($G54:$L54)-COUNTIF($G54:$L54,Assumptions!$A$9))</f>
        <v/>
      </c>
      <c r="O54" s="11">
        <f>IF($A54="","",IFERROR($M54/$N54,""))</f>
        <v/>
      </c>
      <c r="P54" s="20">
        <f>IF($A54="","",IF(COUNTIF($G54:$L54,Assumptions!$A$7)&gt;0,"Human Review",IF($N54=0,"Human Review",IF($M54=$N54,"Checklist Complete",IF(AND(ISNUMBER($F54),$F54&lt;TODAY()),"Past Due","In Progress")))))</f>
        <v/>
      </c>
      <c r="Q54" s="19" t="n"/>
    </row>
    <row r="55">
      <c r="A55" s="14" t="n"/>
      <c r="B55" s="14" t="n"/>
      <c r="C55" s="15" t="n"/>
      <c r="D55" s="14" t="n"/>
      <c r="E55" s="14" t="n"/>
      <c r="F55" s="15" t="n"/>
      <c r="G55" s="16" t="n"/>
      <c r="H55" s="16" t="n"/>
      <c r="I55" s="16" t="n"/>
      <c r="J55" s="16" t="n"/>
      <c r="K55" s="16" t="n"/>
      <c r="L55" s="16" t="n"/>
      <c r="M55" s="8">
        <f>IF($A55="","",COUNTIF($G55:$L55,Assumptions!$A$8))</f>
        <v/>
      </c>
      <c r="N55" s="8">
        <f>IF($A55="","",COLUMNS($G55:$L55)-COUNTIF($G55:$L55,Assumptions!$A$9))</f>
        <v/>
      </c>
      <c r="O55" s="17">
        <f>IF($A55="","",IFERROR($M55/$N55,""))</f>
        <v/>
      </c>
      <c r="P55" s="18">
        <f>IF($A55="","",IF(COUNTIF($G55:$L55,Assumptions!$A$7)&gt;0,"Human Review",IF($N55=0,"Human Review",IF($M55=$N55,"Checklist Complete",IF(AND(ISNUMBER($F55),$F55&lt;TODAY()),"Past Due","In Progress")))))</f>
        <v/>
      </c>
      <c r="Q55" s="19" t="n"/>
    </row>
    <row r="56">
      <c r="A56" s="14" t="n"/>
      <c r="B56" s="14" t="n"/>
      <c r="C56" s="15" t="n"/>
      <c r="D56" s="14" t="n"/>
      <c r="E56" s="14" t="n"/>
      <c r="F56" s="15" t="n"/>
      <c r="G56" s="16" t="n"/>
      <c r="H56" s="16" t="n"/>
      <c r="I56" s="16" t="n"/>
      <c r="J56" s="16" t="n"/>
      <c r="K56" s="16" t="n"/>
      <c r="L56" s="16" t="n"/>
      <c r="M56" s="10">
        <f>IF($A56="","",COUNTIF($G56:$L56,Assumptions!$A$8))</f>
        <v/>
      </c>
      <c r="N56" s="10">
        <f>IF($A56="","",COLUMNS($G56:$L56)-COUNTIF($G56:$L56,Assumptions!$A$9))</f>
        <v/>
      </c>
      <c r="O56" s="11">
        <f>IF($A56="","",IFERROR($M56/$N56,""))</f>
        <v/>
      </c>
      <c r="P56" s="20">
        <f>IF($A56="","",IF(COUNTIF($G56:$L56,Assumptions!$A$7)&gt;0,"Human Review",IF($N56=0,"Human Review",IF($M56=$N56,"Checklist Complete",IF(AND(ISNUMBER($F56),$F56&lt;TODAY()),"Past Due","In Progress")))))</f>
        <v/>
      </c>
      <c r="Q56" s="19" t="n"/>
    </row>
    <row r="57">
      <c r="A57" s="14" t="n"/>
      <c r="B57" s="14" t="n"/>
      <c r="C57" s="15" t="n"/>
      <c r="D57" s="14" t="n"/>
      <c r="E57" s="14" t="n"/>
      <c r="F57" s="15" t="n"/>
      <c r="G57" s="16" t="n"/>
      <c r="H57" s="16" t="n"/>
      <c r="I57" s="16" t="n"/>
      <c r="J57" s="16" t="n"/>
      <c r="K57" s="16" t="n"/>
      <c r="L57" s="16" t="n"/>
      <c r="M57" s="8">
        <f>IF($A57="","",COUNTIF($G57:$L57,Assumptions!$A$8))</f>
        <v/>
      </c>
      <c r="N57" s="8">
        <f>IF($A57="","",COLUMNS($G57:$L57)-COUNTIF($G57:$L57,Assumptions!$A$9))</f>
        <v/>
      </c>
      <c r="O57" s="17">
        <f>IF($A57="","",IFERROR($M57/$N57,""))</f>
        <v/>
      </c>
      <c r="P57" s="18">
        <f>IF($A57="","",IF(COUNTIF($G57:$L57,Assumptions!$A$7)&gt;0,"Human Review",IF($N57=0,"Human Review",IF($M57=$N57,"Checklist Complete",IF(AND(ISNUMBER($F57),$F57&lt;TODAY()),"Past Due","In Progress")))))</f>
        <v/>
      </c>
      <c r="Q57" s="19" t="n"/>
    </row>
    <row r="58">
      <c r="A58" s="14" t="n"/>
      <c r="B58" s="14" t="n"/>
      <c r="C58" s="15" t="n"/>
      <c r="D58" s="14" t="n"/>
      <c r="E58" s="14" t="n"/>
      <c r="F58" s="15" t="n"/>
      <c r="G58" s="16" t="n"/>
      <c r="H58" s="16" t="n"/>
      <c r="I58" s="16" t="n"/>
      <c r="J58" s="16" t="n"/>
      <c r="K58" s="16" t="n"/>
      <c r="L58" s="16" t="n"/>
      <c r="M58" s="10">
        <f>IF($A58="","",COUNTIF($G58:$L58,Assumptions!$A$8))</f>
        <v/>
      </c>
      <c r="N58" s="10">
        <f>IF($A58="","",COLUMNS($G58:$L58)-COUNTIF($G58:$L58,Assumptions!$A$9))</f>
        <v/>
      </c>
      <c r="O58" s="11">
        <f>IF($A58="","",IFERROR($M58/$N58,""))</f>
        <v/>
      </c>
      <c r="P58" s="20">
        <f>IF($A58="","",IF(COUNTIF($G58:$L58,Assumptions!$A$7)&gt;0,"Human Review",IF($N58=0,"Human Review",IF($M58=$N58,"Checklist Complete",IF(AND(ISNUMBER($F58),$F58&lt;TODAY()),"Past Due","In Progress")))))</f>
        <v/>
      </c>
      <c r="Q58" s="19" t="n"/>
    </row>
    <row r="59">
      <c r="A59" s="14" t="n"/>
      <c r="B59" s="14" t="n"/>
      <c r="C59" s="15" t="n"/>
      <c r="D59" s="14" t="n"/>
      <c r="E59" s="14" t="n"/>
      <c r="F59" s="15" t="n"/>
      <c r="G59" s="16" t="n"/>
      <c r="H59" s="16" t="n"/>
      <c r="I59" s="16" t="n"/>
      <c r="J59" s="16" t="n"/>
      <c r="K59" s="16" t="n"/>
      <c r="L59" s="16" t="n"/>
      <c r="M59" s="8">
        <f>IF($A59="","",COUNTIF($G59:$L59,Assumptions!$A$8))</f>
        <v/>
      </c>
      <c r="N59" s="8">
        <f>IF($A59="","",COLUMNS($G59:$L59)-COUNTIF($G59:$L59,Assumptions!$A$9))</f>
        <v/>
      </c>
      <c r="O59" s="17">
        <f>IF($A59="","",IFERROR($M59/$N59,""))</f>
        <v/>
      </c>
      <c r="P59" s="18">
        <f>IF($A59="","",IF(COUNTIF($G59:$L59,Assumptions!$A$7)&gt;0,"Human Review",IF($N59=0,"Human Review",IF($M59=$N59,"Checklist Complete",IF(AND(ISNUMBER($F59),$F59&lt;TODAY()),"Past Due","In Progress")))))</f>
        <v/>
      </c>
      <c r="Q59" s="19" t="n"/>
    </row>
    <row r="60">
      <c r="A60" s="14" t="n"/>
      <c r="B60" s="14" t="n"/>
      <c r="C60" s="15" t="n"/>
      <c r="D60" s="14" t="n"/>
      <c r="E60" s="14" t="n"/>
      <c r="F60" s="15" t="n"/>
      <c r="G60" s="16" t="n"/>
      <c r="H60" s="16" t="n"/>
      <c r="I60" s="16" t="n"/>
      <c r="J60" s="16" t="n"/>
      <c r="K60" s="16" t="n"/>
      <c r="L60" s="16" t="n"/>
      <c r="M60" s="10">
        <f>IF($A60="","",COUNTIF($G60:$L60,Assumptions!$A$8))</f>
        <v/>
      </c>
      <c r="N60" s="10">
        <f>IF($A60="","",COLUMNS($G60:$L60)-COUNTIF($G60:$L60,Assumptions!$A$9))</f>
        <v/>
      </c>
      <c r="O60" s="11">
        <f>IF($A60="","",IFERROR($M60/$N60,""))</f>
        <v/>
      </c>
      <c r="P60" s="20">
        <f>IF($A60="","",IF(COUNTIF($G60:$L60,Assumptions!$A$7)&gt;0,"Human Review",IF($N60=0,"Human Review",IF($M60=$N60,"Checklist Complete",IF(AND(ISNUMBER($F60),$F60&lt;TODAY()),"Past Due","In Progress")))))</f>
        <v/>
      </c>
      <c r="Q60" s="19" t="n"/>
    </row>
    <row r="61">
      <c r="A61" s="14" t="n"/>
      <c r="B61" s="14" t="n"/>
      <c r="C61" s="15" t="n"/>
      <c r="D61" s="14" t="n"/>
      <c r="E61" s="14" t="n"/>
      <c r="F61" s="15" t="n"/>
      <c r="G61" s="16" t="n"/>
      <c r="H61" s="16" t="n"/>
      <c r="I61" s="16" t="n"/>
      <c r="J61" s="16" t="n"/>
      <c r="K61" s="16" t="n"/>
      <c r="L61" s="16" t="n"/>
      <c r="M61" s="8">
        <f>IF($A61="","",COUNTIF($G61:$L61,Assumptions!$A$8))</f>
        <v/>
      </c>
      <c r="N61" s="8">
        <f>IF($A61="","",COLUMNS($G61:$L61)-COUNTIF($G61:$L61,Assumptions!$A$9))</f>
        <v/>
      </c>
      <c r="O61" s="17">
        <f>IF($A61="","",IFERROR($M61/$N61,""))</f>
        <v/>
      </c>
      <c r="P61" s="18">
        <f>IF($A61="","",IF(COUNTIF($G61:$L61,Assumptions!$A$7)&gt;0,"Human Review",IF($N61=0,"Human Review",IF($M61=$N61,"Checklist Complete",IF(AND(ISNUMBER($F61),$F61&lt;TODAY()),"Past Due","In Progress")))))</f>
        <v/>
      </c>
      <c r="Q61" s="19" t="n"/>
    </row>
    <row r="62">
      <c r="A62" s="14" t="n"/>
      <c r="B62" s="14" t="n"/>
      <c r="C62" s="15" t="n"/>
      <c r="D62" s="14" t="n"/>
      <c r="E62" s="14" t="n"/>
      <c r="F62" s="15" t="n"/>
      <c r="G62" s="16" t="n"/>
      <c r="H62" s="16" t="n"/>
      <c r="I62" s="16" t="n"/>
      <c r="J62" s="16" t="n"/>
      <c r="K62" s="16" t="n"/>
      <c r="L62" s="16" t="n"/>
      <c r="M62" s="10">
        <f>IF($A62="","",COUNTIF($G62:$L62,Assumptions!$A$8))</f>
        <v/>
      </c>
      <c r="N62" s="10">
        <f>IF($A62="","",COLUMNS($G62:$L62)-COUNTIF($G62:$L62,Assumptions!$A$9))</f>
        <v/>
      </c>
      <c r="O62" s="11">
        <f>IF($A62="","",IFERROR($M62/$N62,""))</f>
        <v/>
      </c>
      <c r="P62" s="20">
        <f>IF($A62="","",IF(COUNTIF($G62:$L62,Assumptions!$A$7)&gt;0,"Human Review",IF($N62=0,"Human Review",IF($M62=$N62,"Checklist Complete",IF(AND(ISNUMBER($F62),$F62&lt;TODAY()),"Past Due","In Progress")))))</f>
        <v/>
      </c>
      <c r="Q62" s="19" t="n"/>
    </row>
    <row r="63">
      <c r="A63" s="14" t="n"/>
      <c r="B63" s="14" t="n"/>
      <c r="C63" s="15" t="n"/>
      <c r="D63" s="14" t="n"/>
      <c r="E63" s="14" t="n"/>
      <c r="F63" s="15" t="n"/>
      <c r="G63" s="16" t="n"/>
      <c r="H63" s="16" t="n"/>
      <c r="I63" s="16" t="n"/>
      <c r="J63" s="16" t="n"/>
      <c r="K63" s="16" t="n"/>
      <c r="L63" s="16" t="n"/>
      <c r="M63" s="8">
        <f>IF($A63="","",COUNTIF($G63:$L63,Assumptions!$A$8))</f>
        <v/>
      </c>
      <c r="N63" s="8">
        <f>IF($A63="","",COLUMNS($G63:$L63)-COUNTIF($G63:$L63,Assumptions!$A$9))</f>
        <v/>
      </c>
      <c r="O63" s="17">
        <f>IF($A63="","",IFERROR($M63/$N63,""))</f>
        <v/>
      </c>
      <c r="P63" s="18">
        <f>IF($A63="","",IF(COUNTIF($G63:$L63,Assumptions!$A$7)&gt;0,"Human Review",IF($N63=0,"Human Review",IF($M63=$N63,"Checklist Complete",IF(AND(ISNUMBER($F63),$F63&lt;TODAY()),"Past Due","In Progress")))))</f>
        <v/>
      </c>
      <c r="Q63" s="19" t="n"/>
    </row>
    <row r="64">
      <c r="A64" s="14" t="n"/>
      <c r="B64" s="14" t="n"/>
      <c r="C64" s="15" t="n"/>
      <c r="D64" s="14" t="n"/>
      <c r="E64" s="14" t="n"/>
      <c r="F64" s="15" t="n"/>
      <c r="G64" s="16" t="n"/>
      <c r="H64" s="16" t="n"/>
      <c r="I64" s="16" t="n"/>
      <c r="J64" s="16" t="n"/>
      <c r="K64" s="16" t="n"/>
      <c r="L64" s="16" t="n"/>
      <c r="M64" s="10">
        <f>IF($A64="","",COUNTIF($G64:$L64,Assumptions!$A$8))</f>
        <v/>
      </c>
      <c r="N64" s="10">
        <f>IF($A64="","",COLUMNS($G64:$L64)-COUNTIF($G64:$L64,Assumptions!$A$9))</f>
        <v/>
      </c>
      <c r="O64" s="11">
        <f>IF($A64="","",IFERROR($M64/$N64,""))</f>
        <v/>
      </c>
      <c r="P64" s="20">
        <f>IF($A64="","",IF(COUNTIF($G64:$L64,Assumptions!$A$7)&gt;0,"Human Review",IF($N64=0,"Human Review",IF($M64=$N64,"Checklist Complete",IF(AND(ISNUMBER($F64),$F64&lt;TODAY()),"Past Due","In Progress")))))</f>
        <v/>
      </c>
      <c r="Q64" s="19" t="n"/>
    </row>
    <row r="65">
      <c r="A65" s="14" t="n"/>
      <c r="B65" s="14" t="n"/>
      <c r="C65" s="15" t="n"/>
      <c r="D65" s="14" t="n"/>
      <c r="E65" s="14" t="n"/>
      <c r="F65" s="15" t="n"/>
      <c r="G65" s="16" t="n"/>
      <c r="H65" s="16" t="n"/>
      <c r="I65" s="16" t="n"/>
      <c r="J65" s="16" t="n"/>
      <c r="K65" s="16" t="n"/>
      <c r="L65" s="16" t="n"/>
      <c r="M65" s="8">
        <f>IF($A65="","",COUNTIF($G65:$L65,Assumptions!$A$8))</f>
        <v/>
      </c>
      <c r="N65" s="8">
        <f>IF($A65="","",COLUMNS($G65:$L65)-COUNTIF($G65:$L65,Assumptions!$A$9))</f>
        <v/>
      </c>
      <c r="O65" s="17">
        <f>IF($A65="","",IFERROR($M65/$N65,""))</f>
        <v/>
      </c>
      <c r="P65" s="18">
        <f>IF($A65="","",IF(COUNTIF($G65:$L65,Assumptions!$A$7)&gt;0,"Human Review",IF($N65=0,"Human Review",IF($M65=$N65,"Checklist Complete",IF(AND(ISNUMBER($F65),$F65&lt;TODAY()),"Past Due","In Progress")))))</f>
        <v/>
      </c>
      <c r="Q65" s="19" t="n"/>
    </row>
    <row r="66">
      <c r="A66" s="14" t="n"/>
      <c r="B66" s="14" t="n"/>
      <c r="C66" s="15" t="n"/>
      <c r="D66" s="14" t="n"/>
      <c r="E66" s="14" t="n"/>
      <c r="F66" s="15" t="n"/>
      <c r="G66" s="16" t="n"/>
      <c r="H66" s="16" t="n"/>
      <c r="I66" s="16" t="n"/>
      <c r="J66" s="16" t="n"/>
      <c r="K66" s="16" t="n"/>
      <c r="L66" s="16" t="n"/>
      <c r="M66" s="10">
        <f>IF($A66="","",COUNTIF($G66:$L66,Assumptions!$A$8))</f>
        <v/>
      </c>
      <c r="N66" s="10">
        <f>IF($A66="","",COLUMNS($G66:$L66)-COUNTIF($G66:$L66,Assumptions!$A$9))</f>
        <v/>
      </c>
      <c r="O66" s="11">
        <f>IF($A66="","",IFERROR($M66/$N66,""))</f>
        <v/>
      </c>
      <c r="P66" s="20">
        <f>IF($A66="","",IF(COUNTIF($G66:$L66,Assumptions!$A$7)&gt;0,"Human Review",IF($N66=0,"Human Review",IF($M66=$N66,"Checklist Complete",IF(AND(ISNUMBER($F66),$F66&lt;TODAY()),"Past Due","In Progress")))))</f>
        <v/>
      </c>
      <c r="Q66" s="19" t="n"/>
    </row>
    <row r="67">
      <c r="A67" s="14" t="n"/>
      <c r="B67" s="14" t="n"/>
      <c r="C67" s="15" t="n"/>
      <c r="D67" s="14" t="n"/>
      <c r="E67" s="14" t="n"/>
      <c r="F67" s="15" t="n"/>
      <c r="G67" s="16" t="n"/>
      <c r="H67" s="16" t="n"/>
      <c r="I67" s="16" t="n"/>
      <c r="J67" s="16" t="n"/>
      <c r="K67" s="16" t="n"/>
      <c r="L67" s="16" t="n"/>
      <c r="M67" s="8">
        <f>IF($A67="","",COUNTIF($G67:$L67,Assumptions!$A$8))</f>
        <v/>
      </c>
      <c r="N67" s="8">
        <f>IF($A67="","",COLUMNS($G67:$L67)-COUNTIF($G67:$L67,Assumptions!$A$9))</f>
        <v/>
      </c>
      <c r="O67" s="17">
        <f>IF($A67="","",IFERROR($M67/$N67,""))</f>
        <v/>
      </c>
      <c r="P67" s="18">
        <f>IF($A67="","",IF(COUNTIF($G67:$L67,Assumptions!$A$7)&gt;0,"Human Review",IF($N67=0,"Human Review",IF($M67=$N67,"Checklist Complete",IF(AND(ISNUMBER($F67),$F67&lt;TODAY()),"Past Due","In Progress")))))</f>
        <v/>
      </c>
      <c r="Q67" s="19" t="n"/>
    </row>
    <row r="68">
      <c r="A68" s="14" t="n"/>
      <c r="B68" s="14" t="n"/>
      <c r="C68" s="15" t="n"/>
      <c r="D68" s="14" t="n"/>
      <c r="E68" s="14" t="n"/>
      <c r="F68" s="15" t="n"/>
      <c r="G68" s="16" t="n"/>
      <c r="H68" s="16" t="n"/>
      <c r="I68" s="16" t="n"/>
      <c r="J68" s="16" t="n"/>
      <c r="K68" s="16" t="n"/>
      <c r="L68" s="16" t="n"/>
      <c r="M68" s="10">
        <f>IF($A68="","",COUNTIF($G68:$L68,Assumptions!$A$8))</f>
        <v/>
      </c>
      <c r="N68" s="10">
        <f>IF($A68="","",COLUMNS($G68:$L68)-COUNTIF($G68:$L68,Assumptions!$A$9))</f>
        <v/>
      </c>
      <c r="O68" s="11">
        <f>IF($A68="","",IFERROR($M68/$N68,""))</f>
        <v/>
      </c>
      <c r="P68" s="20">
        <f>IF($A68="","",IF(COUNTIF($G68:$L68,Assumptions!$A$7)&gt;0,"Human Review",IF($N68=0,"Human Review",IF($M68=$N68,"Checklist Complete",IF(AND(ISNUMBER($F68),$F68&lt;TODAY()),"Past Due","In Progress")))))</f>
        <v/>
      </c>
      <c r="Q68" s="19" t="n"/>
    </row>
    <row r="69">
      <c r="A69" s="14" t="n"/>
      <c r="B69" s="14" t="n"/>
      <c r="C69" s="15" t="n"/>
      <c r="D69" s="14" t="n"/>
      <c r="E69" s="14" t="n"/>
      <c r="F69" s="15" t="n"/>
      <c r="G69" s="16" t="n"/>
      <c r="H69" s="16" t="n"/>
      <c r="I69" s="16" t="n"/>
      <c r="J69" s="16" t="n"/>
      <c r="K69" s="16" t="n"/>
      <c r="L69" s="16" t="n"/>
      <c r="M69" s="8">
        <f>IF($A69="","",COUNTIF($G69:$L69,Assumptions!$A$8))</f>
        <v/>
      </c>
      <c r="N69" s="8">
        <f>IF($A69="","",COLUMNS($G69:$L69)-COUNTIF($G69:$L69,Assumptions!$A$9))</f>
        <v/>
      </c>
      <c r="O69" s="17">
        <f>IF($A69="","",IFERROR($M69/$N69,""))</f>
        <v/>
      </c>
      <c r="P69" s="18">
        <f>IF($A69="","",IF(COUNTIF($G69:$L69,Assumptions!$A$7)&gt;0,"Human Review",IF($N69=0,"Human Review",IF($M69=$N69,"Checklist Complete",IF(AND(ISNUMBER($F69),$F69&lt;TODAY()),"Past Due","In Progress")))))</f>
        <v/>
      </c>
      <c r="Q69" s="19" t="n"/>
    </row>
    <row r="70">
      <c r="A70" s="14" t="n"/>
      <c r="B70" s="14" t="n"/>
      <c r="C70" s="15" t="n"/>
      <c r="D70" s="14" t="n"/>
      <c r="E70" s="14" t="n"/>
      <c r="F70" s="15" t="n"/>
      <c r="G70" s="16" t="n"/>
      <c r="H70" s="16" t="n"/>
      <c r="I70" s="16" t="n"/>
      <c r="J70" s="16" t="n"/>
      <c r="K70" s="16" t="n"/>
      <c r="L70" s="16" t="n"/>
      <c r="M70" s="10">
        <f>IF($A70="","",COUNTIF($G70:$L70,Assumptions!$A$8))</f>
        <v/>
      </c>
      <c r="N70" s="10">
        <f>IF($A70="","",COLUMNS($G70:$L70)-COUNTIF($G70:$L70,Assumptions!$A$9))</f>
        <v/>
      </c>
      <c r="O70" s="11">
        <f>IF($A70="","",IFERROR($M70/$N70,""))</f>
        <v/>
      </c>
      <c r="P70" s="20">
        <f>IF($A70="","",IF(COUNTIF($G70:$L70,Assumptions!$A$7)&gt;0,"Human Review",IF($N70=0,"Human Review",IF($M70=$N70,"Checklist Complete",IF(AND(ISNUMBER($F70),$F70&lt;TODAY()),"Past Due","In Progress")))))</f>
        <v/>
      </c>
      <c r="Q70" s="19" t="n"/>
    </row>
    <row r="71">
      <c r="A71" s="14" t="n"/>
      <c r="B71" s="14" t="n"/>
      <c r="C71" s="15" t="n"/>
      <c r="D71" s="14" t="n"/>
      <c r="E71" s="14" t="n"/>
      <c r="F71" s="15" t="n"/>
      <c r="G71" s="16" t="n"/>
      <c r="H71" s="16" t="n"/>
      <c r="I71" s="16" t="n"/>
      <c r="J71" s="16" t="n"/>
      <c r="K71" s="16" t="n"/>
      <c r="L71" s="16" t="n"/>
      <c r="M71" s="8">
        <f>IF($A71="","",COUNTIF($G71:$L71,Assumptions!$A$8))</f>
        <v/>
      </c>
      <c r="N71" s="8">
        <f>IF($A71="","",COLUMNS($G71:$L71)-COUNTIF($G71:$L71,Assumptions!$A$9))</f>
        <v/>
      </c>
      <c r="O71" s="17">
        <f>IF($A71="","",IFERROR($M71/$N71,""))</f>
        <v/>
      </c>
      <c r="P71" s="18">
        <f>IF($A71="","",IF(COUNTIF($G71:$L71,Assumptions!$A$7)&gt;0,"Human Review",IF($N71=0,"Human Review",IF($M71=$N71,"Checklist Complete",IF(AND(ISNUMBER($F71),$F71&lt;TODAY()),"Past Due","In Progress")))))</f>
        <v/>
      </c>
      <c r="Q71" s="19" t="n"/>
    </row>
    <row r="72">
      <c r="A72" s="14" t="n"/>
      <c r="B72" s="14" t="n"/>
      <c r="C72" s="15" t="n"/>
      <c r="D72" s="14" t="n"/>
      <c r="E72" s="14" t="n"/>
      <c r="F72" s="15" t="n"/>
      <c r="G72" s="16" t="n"/>
      <c r="H72" s="16" t="n"/>
      <c r="I72" s="16" t="n"/>
      <c r="J72" s="16" t="n"/>
      <c r="K72" s="16" t="n"/>
      <c r="L72" s="16" t="n"/>
      <c r="M72" s="10">
        <f>IF($A72="","",COUNTIF($G72:$L72,Assumptions!$A$8))</f>
        <v/>
      </c>
      <c r="N72" s="10">
        <f>IF($A72="","",COLUMNS($G72:$L72)-COUNTIF($G72:$L72,Assumptions!$A$9))</f>
        <v/>
      </c>
      <c r="O72" s="11">
        <f>IF($A72="","",IFERROR($M72/$N72,""))</f>
        <v/>
      </c>
      <c r="P72" s="20">
        <f>IF($A72="","",IF(COUNTIF($G72:$L72,Assumptions!$A$7)&gt;0,"Human Review",IF($N72=0,"Human Review",IF($M72=$N72,"Checklist Complete",IF(AND(ISNUMBER($F72),$F72&lt;TODAY()),"Past Due","In Progress")))))</f>
        <v/>
      </c>
      <c r="Q72" s="19" t="n"/>
    </row>
    <row r="73">
      <c r="A73" s="14" t="n"/>
      <c r="B73" s="14" t="n"/>
      <c r="C73" s="15" t="n"/>
      <c r="D73" s="14" t="n"/>
      <c r="E73" s="14" t="n"/>
      <c r="F73" s="15" t="n"/>
      <c r="G73" s="16" t="n"/>
      <c r="H73" s="16" t="n"/>
      <c r="I73" s="16" t="n"/>
      <c r="J73" s="16" t="n"/>
      <c r="K73" s="16" t="n"/>
      <c r="L73" s="16" t="n"/>
      <c r="M73" s="8">
        <f>IF($A73="","",COUNTIF($G73:$L73,Assumptions!$A$8))</f>
        <v/>
      </c>
      <c r="N73" s="8">
        <f>IF($A73="","",COLUMNS($G73:$L73)-COUNTIF($G73:$L73,Assumptions!$A$9))</f>
        <v/>
      </c>
      <c r="O73" s="17">
        <f>IF($A73="","",IFERROR($M73/$N73,""))</f>
        <v/>
      </c>
      <c r="P73" s="18">
        <f>IF($A73="","",IF(COUNTIF($G73:$L73,Assumptions!$A$7)&gt;0,"Human Review",IF($N73=0,"Human Review",IF($M73=$N73,"Checklist Complete",IF(AND(ISNUMBER($F73),$F73&lt;TODAY()),"Past Due","In Progress")))))</f>
        <v/>
      </c>
      <c r="Q73" s="19" t="n"/>
    </row>
    <row r="74">
      <c r="A74" s="14" t="n"/>
      <c r="B74" s="14" t="n"/>
      <c r="C74" s="15" t="n"/>
      <c r="D74" s="14" t="n"/>
      <c r="E74" s="14" t="n"/>
      <c r="F74" s="15" t="n"/>
      <c r="G74" s="16" t="n"/>
      <c r="H74" s="16" t="n"/>
      <c r="I74" s="16" t="n"/>
      <c r="J74" s="16" t="n"/>
      <c r="K74" s="16" t="n"/>
      <c r="L74" s="16" t="n"/>
      <c r="M74" s="10">
        <f>IF($A74="","",COUNTIF($G74:$L74,Assumptions!$A$8))</f>
        <v/>
      </c>
      <c r="N74" s="10">
        <f>IF($A74="","",COLUMNS($G74:$L74)-COUNTIF($G74:$L74,Assumptions!$A$9))</f>
        <v/>
      </c>
      <c r="O74" s="11">
        <f>IF($A74="","",IFERROR($M74/$N74,""))</f>
        <v/>
      </c>
      <c r="P74" s="20">
        <f>IF($A74="","",IF(COUNTIF($G74:$L74,Assumptions!$A$7)&gt;0,"Human Review",IF($N74=0,"Human Review",IF($M74=$N74,"Checklist Complete",IF(AND(ISNUMBER($F74),$F74&lt;TODAY()),"Past Due","In Progress")))))</f>
        <v/>
      </c>
      <c r="Q74" s="19" t="n"/>
    </row>
    <row r="75">
      <c r="A75" s="14" t="n"/>
      <c r="B75" s="14" t="n"/>
      <c r="C75" s="15" t="n"/>
      <c r="D75" s="14" t="n"/>
      <c r="E75" s="14" t="n"/>
      <c r="F75" s="15" t="n"/>
      <c r="G75" s="16" t="n"/>
      <c r="H75" s="16" t="n"/>
      <c r="I75" s="16" t="n"/>
      <c r="J75" s="16" t="n"/>
      <c r="K75" s="16" t="n"/>
      <c r="L75" s="16" t="n"/>
      <c r="M75" s="8">
        <f>IF($A75="","",COUNTIF($G75:$L75,Assumptions!$A$8))</f>
        <v/>
      </c>
      <c r="N75" s="8">
        <f>IF($A75="","",COLUMNS($G75:$L75)-COUNTIF($G75:$L75,Assumptions!$A$9))</f>
        <v/>
      </c>
      <c r="O75" s="17">
        <f>IF($A75="","",IFERROR($M75/$N75,""))</f>
        <v/>
      </c>
      <c r="P75" s="18">
        <f>IF($A75="","",IF(COUNTIF($G75:$L75,Assumptions!$A$7)&gt;0,"Human Review",IF($N75=0,"Human Review",IF($M75=$N75,"Checklist Complete",IF(AND(ISNUMBER($F75),$F75&lt;TODAY()),"Past Due","In Progress")))))</f>
        <v/>
      </c>
      <c r="Q75" s="19" t="n"/>
    </row>
    <row r="76">
      <c r="A76" s="14" t="n"/>
      <c r="B76" s="14" t="n"/>
      <c r="C76" s="15" t="n"/>
      <c r="D76" s="14" t="n"/>
      <c r="E76" s="14" t="n"/>
      <c r="F76" s="15" t="n"/>
      <c r="G76" s="16" t="n"/>
      <c r="H76" s="16" t="n"/>
      <c r="I76" s="16" t="n"/>
      <c r="J76" s="16" t="n"/>
      <c r="K76" s="16" t="n"/>
      <c r="L76" s="16" t="n"/>
      <c r="M76" s="10">
        <f>IF($A76="","",COUNTIF($G76:$L76,Assumptions!$A$8))</f>
        <v/>
      </c>
      <c r="N76" s="10">
        <f>IF($A76="","",COLUMNS($G76:$L76)-COUNTIF($G76:$L76,Assumptions!$A$9))</f>
        <v/>
      </c>
      <c r="O76" s="11">
        <f>IF($A76="","",IFERROR($M76/$N76,""))</f>
        <v/>
      </c>
      <c r="P76" s="20">
        <f>IF($A76="","",IF(COUNTIF($G76:$L76,Assumptions!$A$7)&gt;0,"Human Review",IF($N76=0,"Human Review",IF($M76=$N76,"Checklist Complete",IF(AND(ISNUMBER($F76),$F76&lt;TODAY()),"Past Due","In Progress")))))</f>
        <v/>
      </c>
      <c r="Q76" s="19" t="n"/>
    </row>
    <row r="77">
      <c r="A77" s="14" t="n"/>
      <c r="B77" s="14" t="n"/>
      <c r="C77" s="15" t="n"/>
      <c r="D77" s="14" t="n"/>
      <c r="E77" s="14" t="n"/>
      <c r="F77" s="15" t="n"/>
      <c r="G77" s="16" t="n"/>
      <c r="H77" s="16" t="n"/>
      <c r="I77" s="16" t="n"/>
      <c r="J77" s="16" t="n"/>
      <c r="K77" s="16" t="n"/>
      <c r="L77" s="16" t="n"/>
      <c r="M77" s="8">
        <f>IF($A77="","",COUNTIF($G77:$L77,Assumptions!$A$8))</f>
        <v/>
      </c>
      <c r="N77" s="8">
        <f>IF($A77="","",COLUMNS($G77:$L77)-COUNTIF($G77:$L77,Assumptions!$A$9))</f>
        <v/>
      </c>
      <c r="O77" s="17">
        <f>IF($A77="","",IFERROR($M77/$N77,""))</f>
        <v/>
      </c>
      <c r="P77" s="18">
        <f>IF($A77="","",IF(COUNTIF($G77:$L77,Assumptions!$A$7)&gt;0,"Human Review",IF($N77=0,"Human Review",IF($M77=$N77,"Checklist Complete",IF(AND(ISNUMBER($F77),$F77&lt;TODAY()),"Past Due","In Progress")))))</f>
        <v/>
      </c>
      <c r="Q77" s="19" t="n"/>
    </row>
    <row r="78">
      <c r="A78" s="14" t="n"/>
      <c r="B78" s="14" t="n"/>
      <c r="C78" s="15" t="n"/>
      <c r="D78" s="14" t="n"/>
      <c r="E78" s="14" t="n"/>
      <c r="F78" s="15" t="n"/>
      <c r="G78" s="16" t="n"/>
      <c r="H78" s="16" t="n"/>
      <c r="I78" s="16" t="n"/>
      <c r="J78" s="16" t="n"/>
      <c r="K78" s="16" t="n"/>
      <c r="L78" s="16" t="n"/>
      <c r="M78" s="10">
        <f>IF($A78="","",COUNTIF($G78:$L78,Assumptions!$A$8))</f>
        <v/>
      </c>
      <c r="N78" s="10">
        <f>IF($A78="","",COLUMNS($G78:$L78)-COUNTIF($G78:$L78,Assumptions!$A$9))</f>
        <v/>
      </c>
      <c r="O78" s="11">
        <f>IF($A78="","",IFERROR($M78/$N78,""))</f>
        <v/>
      </c>
      <c r="P78" s="20">
        <f>IF($A78="","",IF(COUNTIF($G78:$L78,Assumptions!$A$7)&gt;0,"Human Review",IF($N78=0,"Human Review",IF($M78=$N78,"Checklist Complete",IF(AND(ISNUMBER($F78),$F78&lt;TODAY()),"Past Due","In Progress")))))</f>
        <v/>
      </c>
      <c r="Q78" s="19" t="n"/>
    </row>
    <row r="79">
      <c r="A79" s="14" t="n"/>
      <c r="B79" s="14" t="n"/>
      <c r="C79" s="15" t="n"/>
      <c r="D79" s="14" t="n"/>
      <c r="E79" s="14" t="n"/>
      <c r="F79" s="15" t="n"/>
      <c r="G79" s="16" t="n"/>
      <c r="H79" s="16" t="n"/>
      <c r="I79" s="16" t="n"/>
      <c r="J79" s="16" t="n"/>
      <c r="K79" s="16" t="n"/>
      <c r="L79" s="16" t="n"/>
      <c r="M79" s="8">
        <f>IF($A79="","",COUNTIF($G79:$L79,Assumptions!$A$8))</f>
        <v/>
      </c>
      <c r="N79" s="8">
        <f>IF($A79="","",COLUMNS($G79:$L79)-COUNTIF($G79:$L79,Assumptions!$A$9))</f>
        <v/>
      </c>
      <c r="O79" s="17">
        <f>IF($A79="","",IFERROR($M79/$N79,""))</f>
        <v/>
      </c>
      <c r="P79" s="18">
        <f>IF($A79="","",IF(COUNTIF($G79:$L79,Assumptions!$A$7)&gt;0,"Human Review",IF($N79=0,"Human Review",IF($M79=$N79,"Checklist Complete",IF(AND(ISNUMBER($F79),$F79&lt;TODAY()),"Past Due","In Progress")))))</f>
        <v/>
      </c>
      <c r="Q79" s="19" t="n"/>
    </row>
    <row r="80">
      <c r="A80" s="14" t="n"/>
      <c r="B80" s="14" t="n"/>
      <c r="C80" s="15" t="n"/>
      <c r="D80" s="14" t="n"/>
      <c r="E80" s="14" t="n"/>
      <c r="F80" s="15" t="n"/>
      <c r="G80" s="16" t="n"/>
      <c r="H80" s="16" t="n"/>
      <c r="I80" s="16" t="n"/>
      <c r="J80" s="16" t="n"/>
      <c r="K80" s="16" t="n"/>
      <c r="L80" s="16" t="n"/>
      <c r="M80" s="10">
        <f>IF($A80="","",COUNTIF($G80:$L80,Assumptions!$A$8))</f>
        <v/>
      </c>
      <c r="N80" s="10">
        <f>IF($A80="","",COLUMNS($G80:$L80)-COUNTIF($G80:$L80,Assumptions!$A$9))</f>
        <v/>
      </c>
      <c r="O80" s="11">
        <f>IF($A80="","",IFERROR($M80/$N80,""))</f>
        <v/>
      </c>
      <c r="P80" s="20">
        <f>IF($A80="","",IF(COUNTIF($G80:$L80,Assumptions!$A$7)&gt;0,"Human Review",IF($N80=0,"Human Review",IF($M80=$N80,"Checklist Complete",IF(AND(ISNUMBER($F80),$F80&lt;TODAY()),"Past Due","In Progress")))))</f>
        <v/>
      </c>
      <c r="Q80" s="19" t="n"/>
    </row>
    <row r="81">
      <c r="A81" s="14" t="n"/>
      <c r="B81" s="14" t="n"/>
      <c r="C81" s="15" t="n"/>
      <c r="D81" s="14" t="n"/>
      <c r="E81" s="14" t="n"/>
      <c r="F81" s="15" t="n"/>
      <c r="G81" s="16" t="n"/>
      <c r="H81" s="16" t="n"/>
      <c r="I81" s="16" t="n"/>
      <c r="J81" s="16" t="n"/>
      <c r="K81" s="16" t="n"/>
      <c r="L81" s="16" t="n"/>
      <c r="M81" s="8">
        <f>IF($A81="","",COUNTIF($G81:$L81,Assumptions!$A$8))</f>
        <v/>
      </c>
      <c r="N81" s="8">
        <f>IF($A81="","",COLUMNS($G81:$L81)-COUNTIF($G81:$L81,Assumptions!$A$9))</f>
        <v/>
      </c>
      <c r="O81" s="17">
        <f>IF($A81="","",IFERROR($M81/$N81,""))</f>
        <v/>
      </c>
      <c r="P81" s="18">
        <f>IF($A81="","",IF(COUNTIF($G81:$L81,Assumptions!$A$7)&gt;0,"Human Review",IF($N81=0,"Human Review",IF($M81=$N81,"Checklist Complete",IF(AND(ISNUMBER($F81),$F81&lt;TODAY()),"Past Due","In Progress")))))</f>
        <v/>
      </c>
      <c r="Q81" s="19" t="n"/>
    </row>
    <row r="82">
      <c r="A82" s="14" t="n"/>
      <c r="B82" s="14" t="n"/>
      <c r="C82" s="15" t="n"/>
      <c r="D82" s="14" t="n"/>
      <c r="E82" s="14" t="n"/>
      <c r="F82" s="15" t="n"/>
      <c r="G82" s="16" t="n"/>
      <c r="H82" s="16" t="n"/>
      <c r="I82" s="16" t="n"/>
      <c r="J82" s="16" t="n"/>
      <c r="K82" s="16" t="n"/>
      <c r="L82" s="16" t="n"/>
      <c r="M82" s="10">
        <f>IF($A82="","",COUNTIF($G82:$L82,Assumptions!$A$8))</f>
        <v/>
      </c>
      <c r="N82" s="10">
        <f>IF($A82="","",COLUMNS($G82:$L82)-COUNTIF($G82:$L82,Assumptions!$A$9))</f>
        <v/>
      </c>
      <c r="O82" s="11">
        <f>IF($A82="","",IFERROR($M82/$N82,""))</f>
        <v/>
      </c>
      <c r="P82" s="20">
        <f>IF($A82="","",IF(COUNTIF($G82:$L82,Assumptions!$A$7)&gt;0,"Human Review",IF($N82=0,"Human Review",IF($M82=$N82,"Checklist Complete",IF(AND(ISNUMBER($F82),$F82&lt;TODAY()),"Past Due","In Progress")))))</f>
        <v/>
      </c>
      <c r="Q82" s="19" t="n"/>
    </row>
    <row r="83">
      <c r="A83" s="14" t="n"/>
      <c r="B83" s="14" t="n"/>
      <c r="C83" s="15" t="n"/>
      <c r="D83" s="14" t="n"/>
      <c r="E83" s="14" t="n"/>
      <c r="F83" s="15" t="n"/>
      <c r="G83" s="16" t="n"/>
      <c r="H83" s="16" t="n"/>
      <c r="I83" s="16" t="n"/>
      <c r="J83" s="16" t="n"/>
      <c r="K83" s="16" t="n"/>
      <c r="L83" s="16" t="n"/>
      <c r="M83" s="8">
        <f>IF($A83="","",COUNTIF($G83:$L83,Assumptions!$A$8))</f>
        <v/>
      </c>
      <c r="N83" s="8">
        <f>IF($A83="","",COLUMNS($G83:$L83)-COUNTIF($G83:$L83,Assumptions!$A$9))</f>
        <v/>
      </c>
      <c r="O83" s="17">
        <f>IF($A83="","",IFERROR($M83/$N83,""))</f>
        <v/>
      </c>
      <c r="P83" s="18">
        <f>IF($A83="","",IF(COUNTIF($G83:$L83,Assumptions!$A$7)&gt;0,"Human Review",IF($N83=0,"Human Review",IF($M83=$N83,"Checklist Complete",IF(AND(ISNUMBER($F83),$F83&lt;TODAY()),"Past Due","In Progress")))))</f>
        <v/>
      </c>
      <c r="Q83" s="19" t="n"/>
    </row>
    <row r="84">
      <c r="A84" s="14" t="n"/>
      <c r="B84" s="14" t="n"/>
      <c r="C84" s="15" t="n"/>
      <c r="D84" s="14" t="n"/>
      <c r="E84" s="14" t="n"/>
      <c r="F84" s="15" t="n"/>
      <c r="G84" s="16" t="n"/>
      <c r="H84" s="16" t="n"/>
      <c r="I84" s="16" t="n"/>
      <c r="J84" s="16" t="n"/>
      <c r="K84" s="16" t="n"/>
      <c r="L84" s="16" t="n"/>
      <c r="M84" s="10">
        <f>IF($A84="","",COUNTIF($G84:$L84,Assumptions!$A$8))</f>
        <v/>
      </c>
      <c r="N84" s="10">
        <f>IF($A84="","",COLUMNS($G84:$L84)-COUNTIF($G84:$L84,Assumptions!$A$9))</f>
        <v/>
      </c>
      <c r="O84" s="11">
        <f>IF($A84="","",IFERROR($M84/$N84,""))</f>
        <v/>
      </c>
      <c r="P84" s="20">
        <f>IF($A84="","",IF(COUNTIF($G84:$L84,Assumptions!$A$7)&gt;0,"Human Review",IF($N84=0,"Human Review",IF($M84=$N84,"Checklist Complete",IF(AND(ISNUMBER($F84),$F84&lt;TODAY()),"Past Due","In Progress")))))</f>
        <v/>
      </c>
      <c r="Q84" s="19" t="n"/>
    </row>
    <row r="85">
      <c r="A85" s="14" t="n"/>
      <c r="B85" s="14" t="n"/>
      <c r="C85" s="15" t="n"/>
      <c r="D85" s="14" t="n"/>
      <c r="E85" s="14" t="n"/>
      <c r="F85" s="15" t="n"/>
      <c r="G85" s="16" t="n"/>
      <c r="H85" s="16" t="n"/>
      <c r="I85" s="16" t="n"/>
      <c r="J85" s="16" t="n"/>
      <c r="K85" s="16" t="n"/>
      <c r="L85" s="16" t="n"/>
      <c r="M85" s="8">
        <f>IF($A85="","",COUNTIF($G85:$L85,Assumptions!$A$8))</f>
        <v/>
      </c>
      <c r="N85" s="8">
        <f>IF($A85="","",COLUMNS($G85:$L85)-COUNTIF($G85:$L85,Assumptions!$A$9))</f>
        <v/>
      </c>
      <c r="O85" s="17">
        <f>IF($A85="","",IFERROR($M85/$N85,""))</f>
        <v/>
      </c>
      <c r="P85" s="18">
        <f>IF($A85="","",IF(COUNTIF($G85:$L85,Assumptions!$A$7)&gt;0,"Human Review",IF($N85=0,"Human Review",IF($M85=$N85,"Checklist Complete",IF(AND(ISNUMBER($F85),$F85&lt;TODAY()),"Past Due","In Progress")))))</f>
        <v/>
      </c>
      <c r="Q85" s="19" t="n"/>
    </row>
    <row r="86">
      <c r="A86" s="14" t="n"/>
      <c r="B86" s="14" t="n"/>
      <c r="C86" s="15" t="n"/>
      <c r="D86" s="14" t="n"/>
      <c r="E86" s="14" t="n"/>
      <c r="F86" s="15" t="n"/>
      <c r="G86" s="16" t="n"/>
      <c r="H86" s="16" t="n"/>
      <c r="I86" s="16" t="n"/>
      <c r="J86" s="16" t="n"/>
      <c r="K86" s="16" t="n"/>
      <c r="L86" s="16" t="n"/>
      <c r="M86" s="10">
        <f>IF($A86="","",COUNTIF($G86:$L86,Assumptions!$A$8))</f>
        <v/>
      </c>
      <c r="N86" s="10">
        <f>IF($A86="","",COLUMNS($G86:$L86)-COUNTIF($G86:$L86,Assumptions!$A$9))</f>
        <v/>
      </c>
      <c r="O86" s="11">
        <f>IF($A86="","",IFERROR($M86/$N86,""))</f>
        <v/>
      </c>
      <c r="P86" s="20">
        <f>IF($A86="","",IF(COUNTIF($G86:$L86,Assumptions!$A$7)&gt;0,"Human Review",IF($N86=0,"Human Review",IF($M86=$N86,"Checklist Complete",IF(AND(ISNUMBER($F86),$F86&lt;TODAY()),"Past Due","In Progress")))))</f>
        <v/>
      </c>
      <c r="Q86" s="19" t="n"/>
    </row>
    <row r="87">
      <c r="A87" s="14" t="n"/>
      <c r="B87" s="14" t="n"/>
      <c r="C87" s="15" t="n"/>
      <c r="D87" s="14" t="n"/>
      <c r="E87" s="14" t="n"/>
      <c r="F87" s="15" t="n"/>
      <c r="G87" s="16" t="n"/>
      <c r="H87" s="16" t="n"/>
      <c r="I87" s="16" t="n"/>
      <c r="J87" s="16" t="n"/>
      <c r="K87" s="16" t="n"/>
      <c r="L87" s="16" t="n"/>
      <c r="M87" s="8">
        <f>IF($A87="","",COUNTIF($G87:$L87,Assumptions!$A$8))</f>
        <v/>
      </c>
      <c r="N87" s="8">
        <f>IF($A87="","",COLUMNS($G87:$L87)-COUNTIF($G87:$L87,Assumptions!$A$9))</f>
        <v/>
      </c>
      <c r="O87" s="17">
        <f>IF($A87="","",IFERROR($M87/$N87,""))</f>
        <v/>
      </c>
      <c r="P87" s="18">
        <f>IF($A87="","",IF(COUNTIF($G87:$L87,Assumptions!$A$7)&gt;0,"Human Review",IF($N87=0,"Human Review",IF($M87=$N87,"Checklist Complete",IF(AND(ISNUMBER($F87),$F87&lt;TODAY()),"Past Due","In Progress")))))</f>
        <v/>
      </c>
      <c r="Q87" s="19" t="n"/>
    </row>
    <row r="88">
      <c r="A88" s="14" t="n"/>
      <c r="B88" s="14" t="n"/>
      <c r="C88" s="15" t="n"/>
      <c r="D88" s="14" t="n"/>
      <c r="E88" s="14" t="n"/>
      <c r="F88" s="15" t="n"/>
      <c r="G88" s="16" t="n"/>
      <c r="H88" s="16" t="n"/>
      <c r="I88" s="16" t="n"/>
      <c r="J88" s="16" t="n"/>
      <c r="K88" s="16" t="n"/>
      <c r="L88" s="16" t="n"/>
      <c r="M88" s="10">
        <f>IF($A88="","",COUNTIF($G88:$L88,Assumptions!$A$8))</f>
        <v/>
      </c>
      <c r="N88" s="10">
        <f>IF($A88="","",COLUMNS($G88:$L88)-COUNTIF($G88:$L88,Assumptions!$A$9))</f>
        <v/>
      </c>
      <c r="O88" s="11">
        <f>IF($A88="","",IFERROR($M88/$N88,""))</f>
        <v/>
      </c>
      <c r="P88" s="20">
        <f>IF($A88="","",IF(COUNTIF($G88:$L88,Assumptions!$A$7)&gt;0,"Human Review",IF($N88=0,"Human Review",IF($M88=$N88,"Checklist Complete",IF(AND(ISNUMBER($F88),$F88&lt;TODAY()),"Past Due","In Progress")))))</f>
        <v/>
      </c>
      <c r="Q88" s="19" t="n"/>
    </row>
    <row r="89">
      <c r="A89" s="14" t="n"/>
      <c r="B89" s="14" t="n"/>
      <c r="C89" s="15" t="n"/>
      <c r="D89" s="14" t="n"/>
      <c r="E89" s="14" t="n"/>
      <c r="F89" s="15" t="n"/>
      <c r="G89" s="16" t="n"/>
      <c r="H89" s="16" t="n"/>
      <c r="I89" s="16" t="n"/>
      <c r="J89" s="16" t="n"/>
      <c r="K89" s="16" t="n"/>
      <c r="L89" s="16" t="n"/>
      <c r="M89" s="8">
        <f>IF($A89="","",COUNTIF($G89:$L89,Assumptions!$A$8))</f>
        <v/>
      </c>
      <c r="N89" s="8">
        <f>IF($A89="","",COLUMNS($G89:$L89)-COUNTIF($G89:$L89,Assumptions!$A$9))</f>
        <v/>
      </c>
      <c r="O89" s="17">
        <f>IF($A89="","",IFERROR($M89/$N89,""))</f>
        <v/>
      </c>
      <c r="P89" s="18">
        <f>IF($A89="","",IF(COUNTIF($G89:$L89,Assumptions!$A$7)&gt;0,"Human Review",IF($N89=0,"Human Review",IF($M89=$N89,"Checklist Complete",IF(AND(ISNUMBER($F89),$F89&lt;TODAY()),"Past Due","In Progress")))))</f>
        <v/>
      </c>
      <c r="Q89" s="19" t="n"/>
    </row>
    <row r="90">
      <c r="A90" s="14" t="n"/>
      <c r="B90" s="14" t="n"/>
      <c r="C90" s="15" t="n"/>
      <c r="D90" s="14" t="n"/>
      <c r="E90" s="14" t="n"/>
      <c r="F90" s="15" t="n"/>
      <c r="G90" s="16" t="n"/>
      <c r="H90" s="16" t="n"/>
      <c r="I90" s="16" t="n"/>
      <c r="J90" s="16" t="n"/>
      <c r="K90" s="16" t="n"/>
      <c r="L90" s="16" t="n"/>
      <c r="M90" s="10">
        <f>IF($A90="","",COUNTIF($G90:$L90,Assumptions!$A$8))</f>
        <v/>
      </c>
      <c r="N90" s="10">
        <f>IF($A90="","",COLUMNS($G90:$L90)-COUNTIF($G90:$L90,Assumptions!$A$9))</f>
        <v/>
      </c>
      <c r="O90" s="11">
        <f>IF($A90="","",IFERROR($M90/$N90,""))</f>
        <v/>
      </c>
      <c r="P90" s="20">
        <f>IF($A90="","",IF(COUNTIF($G90:$L90,Assumptions!$A$7)&gt;0,"Human Review",IF($N90=0,"Human Review",IF($M90=$N90,"Checklist Complete",IF(AND(ISNUMBER($F90),$F90&lt;TODAY()),"Past Due","In Progress")))))</f>
        <v/>
      </c>
      <c r="Q90" s="19" t="n"/>
    </row>
    <row r="91">
      <c r="A91" s="14" t="n"/>
      <c r="B91" s="14" t="n"/>
      <c r="C91" s="15" t="n"/>
      <c r="D91" s="14" t="n"/>
      <c r="E91" s="14" t="n"/>
      <c r="F91" s="15" t="n"/>
      <c r="G91" s="16" t="n"/>
      <c r="H91" s="16" t="n"/>
      <c r="I91" s="16" t="n"/>
      <c r="J91" s="16" t="n"/>
      <c r="K91" s="16" t="n"/>
      <c r="L91" s="16" t="n"/>
      <c r="M91" s="8">
        <f>IF($A91="","",COUNTIF($G91:$L91,Assumptions!$A$8))</f>
        <v/>
      </c>
      <c r="N91" s="8">
        <f>IF($A91="","",COLUMNS($G91:$L91)-COUNTIF($G91:$L91,Assumptions!$A$9))</f>
        <v/>
      </c>
      <c r="O91" s="17">
        <f>IF($A91="","",IFERROR($M91/$N91,""))</f>
        <v/>
      </c>
      <c r="P91" s="18">
        <f>IF($A91="","",IF(COUNTIF($G91:$L91,Assumptions!$A$7)&gt;0,"Human Review",IF($N91=0,"Human Review",IF($M91=$N91,"Checklist Complete",IF(AND(ISNUMBER($F91),$F91&lt;TODAY()),"Past Due","In Progress")))))</f>
        <v/>
      </c>
      <c r="Q91" s="19" t="n"/>
    </row>
    <row r="92">
      <c r="A92" s="14" t="n"/>
      <c r="B92" s="14" t="n"/>
      <c r="C92" s="15" t="n"/>
      <c r="D92" s="14" t="n"/>
      <c r="E92" s="14" t="n"/>
      <c r="F92" s="15" t="n"/>
      <c r="G92" s="16" t="n"/>
      <c r="H92" s="16" t="n"/>
      <c r="I92" s="16" t="n"/>
      <c r="J92" s="16" t="n"/>
      <c r="K92" s="16" t="n"/>
      <c r="L92" s="16" t="n"/>
      <c r="M92" s="10">
        <f>IF($A92="","",COUNTIF($G92:$L92,Assumptions!$A$8))</f>
        <v/>
      </c>
      <c r="N92" s="10">
        <f>IF($A92="","",COLUMNS($G92:$L92)-COUNTIF($G92:$L92,Assumptions!$A$9))</f>
        <v/>
      </c>
      <c r="O92" s="11">
        <f>IF($A92="","",IFERROR($M92/$N92,""))</f>
        <v/>
      </c>
      <c r="P92" s="20">
        <f>IF($A92="","",IF(COUNTIF($G92:$L92,Assumptions!$A$7)&gt;0,"Human Review",IF($N92=0,"Human Review",IF($M92=$N92,"Checklist Complete",IF(AND(ISNUMBER($F92),$F92&lt;TODAY()),"Past Due","In Progress")))))</f>
        <v/>
      </c>
      <c r="Q92" s="19" t="n"/>
    </row>
    <row r="93">
      <c r="A93" s="14" t="n"/>
      <c r="B93" s="14" t="n"/>
      <c r="C93" s="15" t="n"/>
      <c r="D93" s="14" t="n"/>
      <c r="E93" s="14" t="n"/>
      <c r="F93" s="15" t="n"/>
      <c r="G93" s="16" t="n"/>
      <c r="H93" s="16" t="n"/>
      <c r="I93" s="16" t="n"/>
      <c r="J93" s="16" t="n"/>
      <c r="K93" s="16" t="n"/>
      <c r="L93" s="16" t="n"/>
      <c r="M93" s="8">
        <f>IF($A93="","",COUNTIF($G93:$L93,Assumptions!$A$8))</f>
        <v/>
      </c>
      <c r="N93" s="8">
        <f>IF($A93="","",COLUMNS($G93:$L93)-COUNTIF($G93:$L93,Assumptions!$A$9))</f>
        <v/>
      </c>
      <c r="O93" s="17">
        <f>IF($A93="","",IFERROR($M93/$N93,""))</f>
        <v/>
      </c>
      <c r="P93" s="18">
        <f>IF($A93="","",IF(COUNTIF($G93:$L93,Assumptions!$A$7)&gt;0,"Human Review",IF($N93=0,"Human Review",IF($M93=$N93,"Checklist Complete",IF(AND(ISNUMBER($F93),$F93&lt;TODAY()),"Past Due","In Progress")))))</f>
        <v/>
      </c>
      <c r="Q93" s="19" t="n"/>
    </row>
    <row r="94">
      <c r="A94" s="14" t="n"/>
      <c r="B94" s="14" t="n"/>
      <c r="C94" s="15" t="n"/>
      <c r="D94" s="14" t="n"/>
      <c r="E94" s="14" t="n"/>
      <c r="F94" s="15" t="n"/>
      <c r="G94" s="16" t="n"/>
      <c r="H94" s="16" t="n"/>
      <c r="I94" s="16" t="n"/>
      <c r="J94" s="16" t="n"/>
      <c r="K94" s="16" t="n"/>
      <c r="L94" s="16" t="n"/>
      <c r="M94" s="10">
        <f>IF($A94="","",COUNTIF($G94:$L94,Assumptions!$A$8))</f>
        <v/>
      </c>
      <c r="N94" s="10">
        <f>IF($A94="","",COLUMNS($G94:$L94)-COUNTIF($G94:$L94,Assumptions!$A$9))</f>
        <v/>
      </c>
      <c r="O94" s="11">
        <f>IF($A94="","",IFERROR($M94/$N94,""))</f>
        <v/>
      </c>
      <c r="P94" s="20">
        <f>IF($A94="","",IF(COUNTIF($G94:$L94,Assumptions!$A$7)&gt;0,"Human Review",IF($N94=0,"Human Review",IF($M94=$N94,"Checklist Complete",IF(AND(ISNUMBER($F94),$F94&lt;TODAY()),"Past Due","In Progress")))))</f>
        <v/>
      </c>
      <c r="Q94" s="19" t="n"/>
    </row>
    <row r="95">
      <c r="A95" s="14" t="n"/>
      <c r="B95" s="14" t="n"/>
      <c r="C95" s="15" t="n"/>
      <c r="D95" s="14" t="n"/>
      <c r="E95" s="14" t="n"/>
      <c r="F95" s="15" t="n"/>
      <c r="G95" s="16" t="n"/>
      <c r="H95" s="16" t="n"/>
      <c r="I95" s="16" t="n"/>
      <c r="J95" s="16" t="n"/>
      <c r="K95" s="16" t="n"/>
      <c r="L95" s="16" t="n"/>
      <c r="M95" s="8">
        <f>IF($A95="","",COUNTIF($G95:$L95,Assumptions!$A$8))</f>
        <v/>
      </c>
      <c r="N95" s="8">
        <f>IF($A95="","",COLUMNS($G95:$L95)-COUNTIF($G95:$L95,Assumptions!$A$9))</f>
        <v/>
      </c>
      <c r="O95" s="17">
        <f>IF($A95="","",IFERROR($M95/$N95,""))</f>
        <v/>
      </c>
      <c r="P95" s="18">
        <f>IF($A95="","",IF(COUNTIF($G95:$L95,Assumptions!$A$7)&gt;0,"Human Review",IF($N95=0,"Human Review",IF($M95=$N95,"Checklist Complete",IF(AND(ISNUMBER($F95),$F95&lt;TODAY()),"Past Due","In Progress")))))</f>
        <v/>
      </c>
      <c r="Q95" s="19" t="n"/>
    </row>
    <row r="96">
      <c r="A96" s="14" t="n"/>
      <c r="B96" s="14" t="n"/>
      <c r="C96" s="15" t="n"/>
      <c r="D96" s="14" t="n"/>
      <c r="E96" s="14" t="n"/>
      <c r="F96" s="15" t="n"/>
      <c r="G96" s="16" t="n"/>
      <c r="H96" s="16" t="n"/>
      <c r="I96" s="16" t="n"/>
      <c r="J96" s="16" t="n"/>
      <c r="K96" s="16" t="n"/>
      <c r="L96" s="16" t="n"/>
      <c r="M96" s="10">
        <f>IF($A96="","",COUNTIF($G96:$L96,Assumptions!$A$8))</f>
        <v/>
      </c>
      <c r="N96" s="10">
        <f>IF($A96="","",COLUMNS($G96:$L96)-COUNTIF($G96:$L96,Assumptions!$A$9))</f>
        <v/>
      </c>
      <c r="O96" s="11">
        <f>IF($A96="","",IFERROR($M96/$N96,""))</f>
        <v/>
      </c>
      <c r="P96" s="20">
        <f>IF($A96="","",IF(COUNTIF($G96:$L96,Assumptions!$A$7)&gt;0,"Human Review",IF($N96=0,"Human Review",IF($M96=$N96,"Checklist Complete",IF(AND(ISNUMBER($F96),$F96&lt;TODAY()),"Past Due","In Progress")))))</f>
        <v/>
      </c>
      <c r="Q96" s="19" t="n"/>
    </row>
    <row r="97">
      <c r="A97" s="14" t="n"/>
      <c r="B97" s="14" t="n"/>
      <c r="C97" s="15" t="n"/>
      <c r="D97" s="14" t="n"/>
      <c r="E97" s="14" t="n"/>
      <c r="F97" s="15" t="n"/>
      <c r="G97" s="16" t="n"/>
      <c r="H97" s="16" t="n"/>
      <c r="I97" s="16" t="n"/>
      <c r="J97" s="16" t="n"/>
      <c r="K97" s="16" t="n"/>
      <c r="L97" s="16" t="n"/>
      <c r="M97" s="8">
        <f>IF($A97="","",COUNTIF($G97:$L97,Assumptions!$A$8))</f>
        <v/>
      </c>
      <c r="N97" s="8">
        <f>IF($A97="","",COLUMNS($G97:$L97)-COUNTIF($G97:$L97,Assumptions!$A$9))</f>
        <v/>
      </c>
      <c r="O97" s="17">
        <f>IF($A97="","",IFERROR($M97/$N97,""))</f>
        <v/>
      </c>
      <c r="P97" s="18">
        <f>IF($A97="","",IF(COUNTIF($G97:$L97,Assumptions!$A$7)&gt;0,"Human Review",IF($N97=0,"Human Review",IF($M97=$N97,"Checklist Complete",IF(AND(ISNUMBER($F97),$F97&lt;TODAY()),"Past Due","In Progress")))))</f>
        <v/>
      </c>
      <c r="Q97" s="19" t="n"/>
    </row>
    <row r="98">
      <c r="A98" s="14" t="n"/>
      <c r="B98" s="14" t="n"/>
      <c r="C98" s="15" t="n"/>
      <c r="D98" s="14" t="n"/>
      <c r="E98" s="14" t="n"/>
      <c r="F98" s="15" t="n"/>
      <c r="G98" s="16" t="n"/>
      <c r="H98" s="16" t="n"/>
      <c r="I98" s="16" t="n"/>
      <c r="J98" s="16" t="n"/>
      <c r="K98" s="16" t="n"/>
      <c r="L98" s="16" t="n"/>
      <c r="M98" s="10">
        <f>IF($A98="","",COUNTIF($G98:$L98,Assumptions!$A$8))</f>
        <v/>
      </c>
      <c r="N98" s="10">
        <f>IF($A98="","",COLUMNS($G98:$L98)-COUNTIF($G98:$L98,Assumptions!$A$9))</f>
        <v/>
      </c>
      <c r="O98" s="11">
        <f>IF($A98="","",IFERROR($M98/$N98,""))</f>
        <v/>
      </c>
      <c r="P98" s="20">
        <f>IF($A98="","",IF(COUNTIF($G98:$L98,Assumptions!$A$7)&gt;0,"Human Review",IF($N98=0,"Human Review",IF($M98=$N98,"Checklist Complete",IF(AND(ISNUMBER($F98),$F98&lt;TODAY()),"Past Due","In Progress")))))</f>
        <v/>
      </c>
      <c r="Q98" s="19" t="n"/>
    </row>
    <row r="99">
      <c r="A99" s="14" t="n"/>
      <c r="B99" s="14" t="n"/>
      <c r="C99" s="15" t="n"/>
      <c r="D99" s="14" t="n"/>
      <c r="E99" s="14" t="n"/>
      <c r="F99" s="15" t="n"/>
      <c r="G99" s="16" t="n"/>
      <c r="H99" s="16" t="n"/>
      <c r="I99" s="16" t="n"/>
      <c r="J99" s="16" t="n"/>
      <c r="K99" s="16" t="n"/>
      <c r="L99" s="16" t="n"/>
      <c r="M99" s="8">
        <f>IF($A99="","",COUNTIF($G99:$L99,Assumptions!$A$8))</f>
        <v/>
      </c>
      <c r="N99" s="8">
        <f>IF($A99="","",COLUMNS($G99:$L99)-COUNTIF($G99:$L99,Assumptions!$A$9))</f>
        <v/>
      </c>
      <c r="O99" s="17">
        <f>IF($A99="","",IFERROR($M99/$N99,""))</f>
        <v/>
      </c>
      <c r="P99" s="18">
        <f>IF($A99="","",IF(COUNTIF($G99:$L99,Assumptions!$A$7)&gt;0,"Human Review",IF($N99=0,"Human Review",IF($M99=$N99,"Checklist Complete",IF(AND(ISNUMBER($F99),$F99&lt;TODAY()),"Past Due","In Progress")))))</f>
        <v/>
      </c>
      <c r="Q99" s="19" t="n"/>
    </row>
    <row r="100">
      <c r="A100" s="14" t="n"/>
      <c r="B100" s="14" t="n"/>
      <c r="C100" s="15" t="n"/>
      <c r="D100" s="14" t="n"/>
      <c r="E100" s="14" t="n"/>
      <c r="F100" s="15" t="n"/>
      <c r="G100" s="16" t="n"/>
      <c r="H100" s="16" t="n"/>
      <c r="I100" s="16" t="n"/>
      <c r="J100" s="16" t="n"/>
      <c r="K100" s="16" t="n"/>
      <c r="L100" s="16" t="n"/>
      <c r="M100" s="10">
        <f>IF($A100="","",COUNTIF($G100:$L100,Assumptions!$A$8))</f>
        <v/>
      </c>
      <c r="N100" s="10">
        <f>IF($A100="","",COLUMNS($G100:$L100)-COUNTIF($G100:$L100,Assumptions!$A$9))</f>
        <v/>
      </c>
      <c r="O100" s="11">
        <f>IF($A100="","",IFERROR($M100/$N100,""))</f>
        <v/>
      </c>
      <c r="P100" s="20">
        <f>IF($A100="","",IF(COUNTIF($G100:$L100,Assumptions!$A$7)&gt;0,"Human Review",IF($N100=0,"Human Review",IF($M100=$N100,"Checklist Complete",IF(AND(ISNUMBER($F100),$F100&lt;TODAY()),"Past Due","In Progress")))))</f>
        <v/>
      </c>
      <c r="Q100" s="19" t="n"/>
    </row>
    <row r="101">
      <c r="A101" s="14" t="n"/>
      <c r="B101" s="14" t="n"/>
      <c r="C101" s="15" t="n"/>
      <c r="D101" s="14" t="n"/>
      <c r="E101" s="14" t="n"/>
      <c r="F101" s="15" t="n"/>
      <c r="G101" s="16" t="n"/>
      <c r="H101" s="16" t="n"/>
      <c r="I101" s="16" t="n"/>
      <c r="J101" s="16" t="n"/>
      <c r="K101" s="16" t="n"/>
      <c r="L101" s="16" t="n"/>
      <c r="M101" s="8">
        <f>IF($A101="","",COUNTIF($G101:$L101,Assumptions!$A$8))</f>
        <v/>
      </c>
      <c r="N101" s="8">
        <f>IF($A101="","",COLUMNS($G101:$L101)-COUNTIF($G101:$L101,Assumptions!$A$9))</f>
        <v/>
      </c>
      <c r="O101" s="17">
        <f>IF($A101="","",IFERROR($M101/$N101,""))</f>
        <v/>
      </c>
      <c r="P101" s="18">
        <f>IF($A101="","",IF(COUNTIF($G101:$L101,Assumptions!$A$7)&gt;0,"Human Review",IF($N101=0,"Human Review",IF($M101=$N101,"Checklist Complete",IF(AND(ISNUMBER($F101),$F101&lt;TODAY()),"Past Due","In Progress")))))</f>
        <v/>
      </c>
      <c r="Q101" s="19" t="n"/>
    </row>
    <row r="102">
      <c r="A102" s="14" t="n"/>
      <c r="B102" s="14" t="n"/>
      <c r="C102" s="15" t="n"/>
      <c r="D102" s="14" t="n"/>
      <c r="E102" s="14" t="n"/>
      <c r="F102" s="15" t="n"/>
      <c r="G102" s="16" t="n"/>
      <c r="H102" s="16" t="n"/>
      <c r="I102" s="16" t="n"/>
      <c r="J102" s="16" t="n"/>
      <c r="K102" s="16" t="n"/>
      <c r="L102" s="16" t="n"/>
      <c r="M102" s="10">
        <f>IF($A102="","",COUNTIF($G102:$L102,Assumptions!$A$8))</f>
        <v/>
      </c>
      <c r="N102" s="10">
        <f>IF($A102="","",COLUMNS($G102:$L102)-COUNTIF($G102:$L102,Assumptions!$A$9))</f>
        <v/>
      </c>
      <c r="O102" s="11">
        <f>IF($A102="","",IFERROR($M102/$N102,""))</f>
        <v/>
      </c>
      <c r="P102" s="20">
        <f>IF($A102="","",IF(COUNTIF($G102:$L102,Assumptions!$A$7)&gt;0,"Human Review",IF($N102=0,"Human Review",IF($M102=$N102,"Checklist Complete",IF(AND(ISNUMBER($F102),$F102&lt;TODAY()),"Past Due","In Progress")))))</f>
        <v/>
      </c>
      <c r="Q102" s="19" t="n"/>
    </row>
    <row r="103">
      <c r="A103" s="14" t="n"/>
      <c r="B103" s="14" t="n"/>
      <c r="C103" s="15" t="n"/>
      <c r="D103" s="14" t="n"/>
      <c r="E103" s="14" t="n"/>
      <c r="F103" s="15" t="n"/>
      <c r="G103" s="16" t="n"/>
      <c r="H103" s="16" t="n"/>
      <c r="I103" s="16" t="n"/>
      <c r="J103" s="16" t="n"/>
      <c r="K103" s="16" t="n"/>
      <c r="L103" s="16" t="n"/>
      <c r="M103" s="8">
        <f>IF($A103="","",COUNTIF($G103:$L103,Assumptions!$A$8))</f>
        <v/>
      </c>
      <c r="N103" s="8">
        <f>IF($A103="","",COLUMNS($G103:$L103)-COUNTIF($G103:$L103,Assumptions!$A$9))</f>
        <v/>
      </c>
      <c r="O103" s="17">
        <f>IF($A103="","",IFERROR($M103/$N103,""))</f>
        <v/>
      </c>
      <c r="P103" s="18">
        <f>IF($A103="","",IF(COUNTIF($G103:$L103,Assumptions!$A$7)&gt;0,"Human Review",IF($N103=0,"Human Review",IF($M103=$N103,"Checklist Complete",IF(AND(ISNUMBER($F103),$F103&lt;TODAY()),"Past Due","In Progress")))))</f>
        <v/>
      </c>
      <c r="Q103" s="19" t="n"/>
    </row>
    <row r="104">
      <c r="A104" s="14" t="n"/>
      <c r="B104" s="14" t="n"/>
      <c r="C104" s="15" t="n"/>
      <c r="D104" s="14" t="n"/>
      <c r="E104" s="14" t="n"/>
      <c r="F104" s="15" t="n"/>
      <c r="G104" s="16" t="n"/>
      <c r="H104" s="16" t="n"/>
      <c r="I104" s="16" t="n"/>
      <c r="J104" s="16" t="n"/>
      <c r="K104" s="16" t="n"/>
      <c r="L104" s="16" t="n"/>
      <c r="M104" s="10">
        <f>IF($A104="","",COUNTIF($G104:$L104,Assumptions!$A$8))</f>
        <v/>
      </c>
      <c r="N104" s="10">
        <f>IF($A104="","",COLUMNS($G104:$L104)-COUNTIF($G104:$L104,Assumptions!$A$9))</f>
        <v/>
      </c>
      <c r="O104" s="11">
        <f>IF($A104="","",IFERROR($M104/$N104,""))</f>
        <v/>
      </c>
      <c r="P104" s="20">
        <f>IF($A104="","",IF(COUNTIF($G104:$L104,Assumptions!$A$7)&gt;0,"Human Review",IF($N104=0,"Human Review",IF($M104=$N104,"Checklist Complete",IF(AND(ISNUMBER($F104),$F104&lt;TODAY()),"Past Due","In Progress")))))</f>
        <v/>
      </c>
      <c r="Q104" s="19" t="n"/>
    </row>
  </sheetData>
  <autoFilter ref="A4:Q104"/>
  <mergeCells count="1">
    <mergeCell ref="A1:Q1"/>
  </mergeCells>
  <conditionalFormatting sqref="P5:P104">
    <cfRule type="expression" priority="1" dxfId="0">
      <formula>$P5="Checklist Complete"</formula>
    </cfRule>
    <cfRule type="expression" priority="2" dxfId="1">
      <formula>OR($P5="Past Due",$P5="Human Review")</formula>
    </cfRule>
  </conditionalFormatting>
  <conditionalFormatting sqref="F5:F104">
    <cfRule type="expression" priority="3" dxfId="1">
      <formula>AND($A5&lt;&gt;"",ISNUMBER($F5),$F5&lt;TODAY(),$P5&lt;&gt;"Checklist Complete")</formula>
    </cfRule>
  </conditionalFormatting>
  <conditionalFormatting sqref="O5:O104">
    <cfRule type="expression" priority="4" dxfId="0">
      <formula>AND($A5&lt;&gt;"",$O5=1)</formula>
    </cfRule>
  </conditionalFormatting>
  <dataValidations count="5">
    <dataValidation sqref="A5:A104" showDropDown="0" showInputMessage="1" showErrorMessage="1" allowBlank="0" errorTitle="Duplicate registration ID" error="Use a blank or a unique registration ID." promptTitle="Registration ID" prompt="Enter a center-assigned identifier that is unique in this sheet." type="custom">
      <formula1>OR(A5="",COUNTIF($A$5:$A$104,A5)=1)</formula1>
    </dataValidation>
    <dataValidation sqref="C5:C104 F5:F104" showDropDown="0" showInputMessage="1" showErrorMessage="1" allowBlank="0" errorTitle="Date outside prepared range" error="Enter a date within the editable limits on the Assumptions sheet." promptTitle="Date entry" prompt="Use MM/DD/YYYY and check the editable date limits if needed." type="date" operator="between">
      <formula1>$V$5</formula1>
      <formula2>$V$6</formula2>
    </dataValidation>
    <dataValidation sqref="D5:D104" showDropDown="0" showInputMessage="1" showErrorMessage="1" allowBlank="0" errorTitle="Room choice" error="Select a room from the editable room list." promptTitle="Room" prompt="Choose a room maintained on the Assumptions sheet." type="list">
      <formula1>=$T$5:$T$10</formula1>
    </dataValidation>
    <dataValidation sqref="E5:E104" showDropDown="0" showInputMessage="1" showErrorMessage="1" allowBlank="0" errorTitle="Staff assignment" error="Select a staff assignment from the editable list." promptTitle="Assigned staff" prompt="Choose a team or review assignment maintained on Assumptions." type="list">
      <formula1>=$U$5:$U$10</formula1>
    </dataValidation>
    <dataValidation sqref="G5:L104" showDropDown="0" showInputMessage="1" showErrorMessage="1" allowBlank="0" errorTitle="Task status" error="Select a center-defined task status from the list." promptTitle="Checklist task" prompt="Choose the administrative status that matches the source record." type="list">
      <formula1>=$S$5:$S$9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" customWidth="1" min="2" max="2"/>
    <col width="21" customWidth="1" min="3" max="3"/>
    <col width="3" customWidth="1" min="4" max="4"/>
    <col width="24" customWidth="1" min="5" max="5"/>
    <col width="3" customWidth="1" min="6" max="6"/>
    <col width="23" customWidth="1" min="7" max="7"/>
    <col width="16" customWidth="1" min="8" max="8"/>
    <col width="21" customWidth="1" min="9" max="9"/>
    <col width="10" customWidth="1" min="10" max="10"/>
  </cols>
  <sheetData>
    <row r="1" ht="28" customHeight="1">
      <c r="A1" s="1" t="inlineStr">
        <is>
          <t>Editable Lists and Limits</t>
        </is>
      </c>
      <c r="B1" s="23" t="n"/>
      <c r="C1" s="23" t="n"/>
      <c r="D1" s="23" t="n"/>
      <c r="E1" s="23" t="n"/>
      <c r="F1" s="23" t="n"/>
      <c r="G1" s="23" t="n"/>
      <c r="H1" s="23" t="n"/>
      <c r="I1" s="23" t="n"/>
      <c r="J1" s="22" t="n"/>
    </row>
    <row r="2" ht="28" customHeight="1">
      <c r="A2" s="12" t="inlineStr">
        <is>
          <t>Yellow cells are editable. Task labels drive checklist formulas, so revise them before entering records and review existing rows after any change.</t>
        </is>
      </c>
    </row>
    <row r="3"/>
    <row r="4" ht="32" customHeight="1">
      <c r="A4" s="6" t="inlineStr">
        <is>
          <t>Task Status Choices</t>
        </is>
      </c>
      <c r="B4" s="6" t="n"/>
      <c r="C4" s="6" t="inlineStr">
        <is>
          <t>Room Choices</t>
        </is>
      </c>
      <c r="D4" s="6" t="n"/>
      <c r="E4" s="6" t="inlineStr">
        <is>
          <t>Staff Assignment Choices</t>
        </is>
      </c>
      <c r="F4" s="6" t="n"/>
      <c r="G4" s="6" t="inlineStr">
        <is>
          <t>Date Limit</t>
        </is>
      </c>
      <c r="H4" s="6" t="inlineStr">
        <is>
          <t>Value</t>
        </is>
      </c>
      <c r="I4" s="6" t="inlineStr">
        <is>
          <t>Summary Window</t>
        </is>
      </c>
      <c r="J4" s="6" t="inlineStr">
        <is>
          <t>Days</t>
        </is>
      </c>
    </row>
    <row r="5">
      <c r="A5" s="14" t="inlineStr">
        <is>
          <t>Not Started</t>
        </is>
      </c>
      <c r="B5" s="7" t="n"/>
      <c r="C5" s="14" t="inlineStr">
        <is>
          <t>Seedling Room</t>
        </is>
      </c>
      <c r="D5" s="7" t="n"/>
      <c r="E5" s="14" t="inlineStr">
        <is>
          <t>Team Cedar</t>
        </is>
      </c>
      <c r="F5" s="7" t="n"/>
      <c r="G5" s="7" t="inlineStr">
        <is>
          <t>Earliest accepted date</t>
        </is>
      </c>
      <c r="H5" s="15" t="n">
        <v>45658</v>
      </c>
      <c r="I5" s="7" t="inlineStr">
        <is>
          <t>Upcoming starts</t>
        </is>
      </c>
      <c r="J5" s="21" t="n">
        <v>30</v>
      </c>
    </row>
    <row r="6">
      <c r="A6" s="14" t="inlineStr">
        <is>
          <t>Received</t>
        </is>
      </c>
      <c r="B6" s="9" t="n"/>
      <c r="C6" s="14" t="inlineStr">
        <is>
          <t>Sunbeam Room</t>
        </is>
      </c>
      <c r="D6" s="9" t="n"/>
      <c r="E6" s="14" t="inlineStr">
        <is>
          <t>Team Maple</t>
        </is>
      </c>
      <c r="F6" s="9" t="n"/>
      <c r="G6" s="9" t="inlineStr">
        <is>
          <t>Latest accepted date</t>
        </is>
      </c>
      <c r="H6" s="15" t="n">
        <v>47848</v>
      </c>
      <c r="I6" s="9" t="inlineStr">
        <is>
          <t>Targets due soon</t>
        </is>
      </c>
      <c r="J6" s="21" t="n">
        <v>7</v>
      </c>
    </row>
    <row r="7">
      <c r="A7" s="14" t="inlineStr">
        <is>
          <t>Needs Review</t>
        </is>
      </c>
      <c r="B7" s="7" t="n"/>
      <c r="C7" s="14" t="inlineStr">
        <is>
          <t>Rainbow Room</t>
        </is>
      </c>
      <c r="D7" s="7" t="n"/>
      <c r="E7" s="14" t="inlineStr">
        <is>
          <t>Team Willow</t>
        </is>
      </c>
      <c r="F7" s="7" t="n"/>
      <c r="G7" s="7" t="n"/>
      <c r="H7" s="7" t="n"/>
      <c r="I7" s="7" t="n"/>
      <c r="J7" s="7" t="n"/>
    </row>
    <row r="8">
      <c r="A8" s="14" t="inlineStr">
        <is>
          <t>Complete</t>
        </is>
      </c>
      <c r="B8" s="9" t="n"/>
      <c r="C8" s="14" t="inlineStr">
        <is>
          <t>Garden Room</t>
        </is>
      </c>
      <c r="D8" s="9" t="n"/>
      <c r="E8" s="14" t="inlineStr">
        <is>
          <t>Team Birch</t>
        </is>
      </c>
      <c r="F8" s="9" t="n"/>
      <c r="G8" s="9" t="n"/>
      <c r="H8" s="9" t="n"/>
      <c r="I8" s="9" t="n"/>
      <c r="J8" s="9" t="n"/>
    </row>
    <row r="9">
      <c r="A9" s="14" t="inlineStr">
        <is>
          <t>Not Required</t>
        </is>
      </c>
      <c r="B9" s="7" t="n"/>
      <c r="C9" s="14" t="inlineStr">
        <is>
          <t>Flexible / TBD</t>
        </is>
      </c>
      <c r="D9" s="7" t="n"/>
      <c r="E9" s="14" t="inlineStr">
        <is>
          <t>Director Review</t>
        </is>
      </c>
      <c r="F9" s="7" t="n"/>
      <c r="G9" s="7" t="n"/>
      <c r="H9" s="7" t="n"/>
      <c r="I9" s="7" t="n"/>
      <c r="J9" s="7" t="n"/>
    </row>
    <row r="10">
      <c r="A10" s="9" t="n"/>
      <c r="B10" s="9" t="n"/>
      <c r="C10" s="14" t="inlineStr">
        <is>
          <t>Unassigned</t>
        </is>
      </c>
      <c r="D10" s="9" t="n"/>
      <c r="E10" s="14" t="inlineStr">
        <is>
          <t>Unassigned</t>
        </is>
      </c>
      <c r="F10" s="9" t="n"/>
      <c r="G10" s="9" t="n"/>
      <c r="H10" s="9" t="n"/>
      <c r="I10" s="9" t="n"/>
      <c r="J10" s="9" t="n"/>
    </row>
  </sheetData>
  <mergeCells count="1">
    <mergeCell ref="A1:J1"/>
  </mergeCells>
  <conditionalFormatting sqref="H5:H6">
    <cfRule type="expression" priority="1" dxfId="1">
      <formula>$H$5&gt;$H$6</formula>
    </cfRule>
  </conditionalFormatting>
  <dataValidations count="2">
    <dataValidation sqref="H5:H6" showDropDown="0" showInputMessage="1" showErrorMessage="1" allowBlank="0" errorTitle="Check date limits" error="Enter valid dates and keep the earliest date on or before the latest date." promptTitle="Date limits" prompt="These limits control accepted dates on the checklist." type="custom">
      <formula1>AND(ISNUMBER(H5),$H$5&lt;=$H$6)</formula1>
    </dataValidation>
    <dataValidation sqref="J5:J6" showDropDown="0" showInputMessage="1" showErrorMessage="1" allowBlank="0" errorTitle="Summary window" error="Enter a whole number from 1 through 365." promptTitle="Days" prompt="Enter the number of calendar days used by Summary indicators." type="whole" operator="between">
      <formula1>1</formula1>
      <formula2>365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Childcare Center</dc:creator>
  <dc:title xmlns:dc="http://purl.org/dc/elements/1.1/">Childcare Registration Checklist</dc:title>
  <dc:description xmlns:dc="http://purl.org/dc/elements/1.1/">Tracks completion of center-defined registration tasks without determining legal sufficiency.</dc:description>
  <dc:subject xmlns:dc="http://purl.org/dc/elements/1.1/">Center-defined childcare registration task checklist</dc:subject>
  <dcterms:created xmlns:dcterms="http://purl.org/dc/terms/" xmlns:xsi="http://www.w3.org/2001/XMLSchema-instance" xsi:type="dcterms:W3CDTF">2026-09-09T17:55:16Z</dcterms:created>
  <dcterms:modified xmlns:dcterms="http://purl.org/dc/terms/" xmlns:xsi="http://www.w3.org/2001/XMLSchema-instance" xsi:type="dcterms:W3CDTF">2026-09-09T17:55:17+00:00Z</dcterms:modified>
</cp:coreProperties>
</file>