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Authorizations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0" hidden="1">'Summary'!$A$17:$E$27</definedName>
    <definedName name="_xlnm._FilterDatabase" localSheetId="1" hidden="1">'Authorizations'!$A$4:$M$104</definedName>
    <definedName name="_xlnm._FilterDatabase" localSheetId="2" hidden="1">'Assumptions'!$D$4:$E$104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1">
    <numFmt numFmtId="164" formatCode="mm/dd/yyyy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5F706F"/>
      <sz val="10"/>
    </font>
    <font>
      <name val="Calibri"/>
      <b val="1"/>
      <color rgb="00243B42"/>
      <sz val="10"/>
    </font>
    <font>
      <name val="Calibri"/>
      <b val="1"/>
      <color rgb="00FFFFFF"/>
      <sz val="11"/>
    </font>
    <font>
      <name val="Calibri"/>
      <color rgb="00243B42"/>
      <sz val="10"/>
    </font>
  </fonts>
  <fills count="7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F5F8F6"/>
      </patternFill>
    </fill>
    <fill>
      <patternFill patternType="solid">
        <fgColor rgb="00FFFFFF"/>
      </patternFill>
    </fill>
    <fill>
      <patternFill patternType="solid">
        <fgColor rgb="00D56A4A"/>
      </patternFill>
    </fill>
    <fill>
      <patternFill patternType="solid">
        <fgColor rgb="00FFF1C9"/>
      </patternFill>
    </fill>
  </fills>
  <borders count="6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  <border>
      <left/>
      <right/>
      <top style="thin">
        <color rgb="00C9D7D2"/>
      </top>
      <bottom/>
      <diagonal/>
    </border>
    <border>
      <left/>
      <right style="thin">
        <color rgb="00C9D7D2"/>
      </right>
      <top style="thin">
        <color rgb="00C9D7D2"/>
      </top>
      <bottom/>
      <diagonal/>
    </border>
    <border>
      <left/>
      <right/>
      <top style="thin">
        <color rgb="00C9D7D2"/>
      </top>
      <bottom style="thin">
        <color rgb="00C9D7D2"/>
      </bottom>
      <diagonal/>
    </border>
    <border>
      <left/>
      <right style="thin">
        <color rgb="00C9D7D2"/>
      </right>
      <top style="thin">
        <color rgb="00C9D7D2"/>
      </top>
      <bottom style="thin">
        <color rgb="00C9D7D2"/>
      </bottom>
      <diagonal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left" vertical="center"/>
    </xf>
    <xf numFmtId="164" fontId="0" fillId="3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left" vertical="center"/>
    </xf>
    <xf numFmtId="1" fontId="5" fillId="3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/>
    </xf>
    <xf numFmtId="1" fontId="5" fillId="4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left" vertical="center" wrapText="1"/>
    </xf>
    <xf numFmtId="164" fontId="5" fillId="6" borderId="1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/>
    </xf>
    <xf numFmtId="164" fontId="5" fillId="6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left" vertical="center"/>
    </xf>
    <xf numFmtId="1" fontId="5" fillId="6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2F7A68"/>
        </patternFill>
      </fill>
    </dxf>
    <dxf>
      <font>
        <name val="Calibri"/>
        <b val="1"/>
        <color rgb="00FFFFFF"/>
        <sz val="10"/>
      </font>
      <fill>
        <patternFill patternType="solid">
          <fgColor rgb="00D56A4A"/>
        </patternFill>
      </fill>
    </dxf>
    <dxf>
      <font>
        <name val="Calibri"/>
        <b val="1"/>
        <color rgb="00FFFFFF"/>
        <sz val="10"/>
      </font>
      <fill>
        <patternFill patternType="solid">
          <fgColor rgb="00B84A3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83B4E"/>
    <outlinePr summaryBelow="1" summaryRight="1"/>
    <pageSetUpPr fitToPage="1"/>
  </sheetPr>
  <dimension ref="A1:E27"/>
  <sheetViews>
    <sheetView showGridLines="0" zoomScale="9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7" customWidth="1" min="1" max="1"/>
    <col width="13" customWidth="1" min="2" max="2"/>
    <col width="13" customWidth="1" min="3" max="3"/>
    <col width="13" customWidth="1" min="4" max="4"/>
    <col width="20" customWidth="1" min="5" max="5"/>
  </cols>
  <sheetData>
    <row r="1" ht="28" customHeight="1">
      <c r="A1" s="1" t="inlineStr">
        <is>
          <t>Daycare Medication Authorization Tracker</t>
        </is>
      </c>
      <c r="B1" s="20" t="n"/>
      <c r="C1" s="20" t="n"/>
      <c r="D1" s="20" t="n"/>
      <c r="E1" s="21" t="n"/>
    </row>
    <row r="2" ht="32" customHeight="1">
      <c r="A2" s="3" t="inlineStr">
        <is>
          <t>Administrative indicators from entered records. All examples are fictional; this workbook provides no dosage or treatment guidance.</t>
        </is>
      </c>
    </row>
    <row r="3">
      <c r="A3" s="4" t="inlineStr">
        <is>
          <t>As-of Date</t>
        </is>
      </c>
      <c r="B3" s="5">
        <f>IFERROR(IF(ISNUMBER(Assumptions!$B$5),Assumptions!$B$5,""),"")</f>
        <v/>
      </c>
    </row>
    <row r="4"/>
    <row r="5" ht="24" customHeight="1">
      <c r="A5" s="6" t="inlineStr">
        <is>
          <t>Indicator</t>
        </is>
      </c>
      <c r="B5" s="6" t="inlineStr">
        <is>
          <t>Count</t>
        </is>
      </c>
    </row>
    <row r="6">
      <c r="A6" s="7" t="inlineStr">
        <is>
          <t>Total Records</t>
        </is>
      </c>
      <c r="B6" s="8">
        <f>IFERROR(COUNTIF(Authorizations!$A$5:$A$104,"&lt;&gt;"),0)</f>
        <v/>
      </c>
    </row>
    <row r="7">
      <c r="A7" s="9" t="inlineStr">
        <is>
          <t>Current</t>
        </is>
      </c>
      <c r="B7" s="10">
        <f>IFERROR(COUNTIF(Authorizations!$K$5:$K$104,"Current"),0)</f>
        <v/>
      </c>
    </row>
    <row r="8">
      <c r="A8" s="7" t="inlineStr">
        <is>
          <t>Expiring Soon</t>
        </is>
      </c>
      <c r="B8" s="8">
        <f>IFERROR(COUNTIF(Authorizations!$K$5:$K$104,"Expiring Soon"),0)</f>
        <v/>
      </c>
    </row>
    <row r="9">
      <c r="A9" s="9" t="inlineStr">
        <is>
          <t>Expired</t>
        </is>
      </c>
      <c r="B9" s="10">
        <f>IFERROR(COUNTIF(Authorizations!$K$5:$K$104,"Expired"),0)</f>
        <v/>
      </c>
    </row>
    <row r="10">
      <c r="A10" s="7" t="inlineStr">
        <is>
          <t>Missing Records</t>
        </is>
      </c>
      <c r="B10" s="8">
        <f>IFERROR(COUNTIF(Authorizations!$K$5:$K$104,"Missing Authorization")+COUNTIF(Authorizations!$K$5:$K$104,"Missing Instructions"),0)</f>
        <v/>
      </c>
    </row>
    <row r="11">
      <c r="A11" s="9" t="inlineStr">
        <is>
          <t>Item Not on Site</t>
        </is>
      </c>
      <c r="B11" s="10">
        <f>IFERROR(COUNTIF(Authorizations!$K$5:$K$104,"Item Not On Site"),0)</f>
        <v/>
      </c>
    </row>
    <row r="12">
      <c r="A12" s="7" t="inlineStr">
        <is>
          <t>Not Yet Active</t>
        </is>
      </c>
      <c r="B12" s="8">
        <f>IFERROR(COUNTIF(Authorizations!$K$5:$K$104,"Not Yet Active"),0)</f>
        <v/>
      </c>
    </row>
    <row r="13">
      <c r="A13" s="9" t="inlineStr">
        <is>
          <t>Incomplete or Date Check</t>
        </is>
      </c>
      <c r="B13" s="10">
        <f>IFERROR(COUNTIF(Authorizations!$K$5:$K$104,"Incomplete")+COUNTIF(Authorizations!$K$5:$K$104,"Check Dates")+COUNTIF(Authorizations!$K$5:$K$104,"Check Entry"),0)</f>
        <v/>
      </c>
    </row>
    <row r="14">
      <c r="A14" s="7" t="inlineStr">
        <is>
          <t>Needs Human Check</t>
        </is>
      </c>
      <c r="B14" s="8">
        <f>IFERROR(COUNTIFS(Authorizations!$A$5:$A$104,"&lt;&gt;",Authorizations!$K$5:$K$104,"&lt;&gt;Current"),0)</f>
        <v/>
      </c>
    </row>
    <row r="15"/>
    <row r="16"/>
    <row r="17" ht="24" customHeight="1">
      <c r="A17" s="11" t="inlineStr">
        <is>
          <t>Room</t>
        </is>
      </c>
      <c r="B17" s="11" t="inlineStr">
        <is>
          <t>Records</t>
        </is>
      </c>
      <c r="C17" s="11" t="inlineStr">
        <is>
          <t>Current</t>
        </is>
      </c>
      <c r="D17" s="11" t="inlineStr">
        <is>
          <t>Expiring</t>
        </is>
      </c>
      <c r="E17" s="11" t="inlineStr">
        <is>
          <t>Needs Human Check</t>
        </is>
      </c>
    </row>
    <row r="18">
      <c r="A18" s="7">
        <f>IFERROR(IF(Assumptions!D5="","",Assumptions!D5),"")</f>
        <v/>
      </c>
      <c r="B18" s="8">
        <f>IF($A18="","",IFERROR(COUNTIFS(Authorizations!$C$5:$C$104,$A18,Authorizations!$A$5:$A$104,"&lt;&gt;"),0))</f>
        <v/>
      </c>
      <c r="C18" s="8">
        <f>IF($A18="","",IFERROR(COUNTIFS(Authorizations!$C$5:$C$104,$A18,Authorizations!$K$5:$K$104,"Current"),0))</f>
        <v/>
      </c>
      <c r="D18" s="8">
        <f>IF($A18="","",IFERROR(COUNTIFS(Authorizations!$C$5:$C$104,$A18,Authorizations!$K$5:$K$104,"Expiring Soon"),0))</f>
        <v/>
      </c>
      <c r="E18" s="8">
        <f>IF($A18="","",IFERROR(COUNTIFS(Authorizations!$C$5:$C$104,$A18,Authorizations!$A$5:$A$104,"&lt;&gt;",Authorizations!$K$5:$K$104,"&lt;&gt;Current"),0))</f>
        <v/>
      </c>
    </row>
    <row r="19">
      <c r="A19" s="9">
        <f>IFERROR(IF(Assumptions!D6="","",Assumptions!D6),"")</f>
        <v/>
      </c>
      <c r="B19" s="10">
        <f>IF($A19="","",IFERROR(COUNTIFS(Authorizations!$C$5:$C$104,$A19,Authorizations!$A$5:$A$104,"&lt;&gt;"),0))</f>
        <v/>
      </c>
      <c r="C19" s="10">
        <f>IF($A19="","",IFERROR(COUNTIFS(Authorizations!$C$5:$C$104,$A19,Authorizations!$K$5:$K$104,"Current"),0))</f>
        <v/>
      </c>
      <c r="D19" s="10">
        <f>IF($A19="","",IFERROR(COUNTIFS(Authorizations!$C$5:$C$104,$A19,Authorizations!$K$5:$K$104,"Expiring Soon"),0))</f>
        <v/>
      </c>
      <c r="E19" s="10">
        <f>IF($A19="","",IFERROR(COUNTIFS(Authorizations!$C$5:$C$104,$A19,Authorizations!$A$5:$A$104,"&lt;&gt;",Authorizations!$K$5:$K$104,"&lt;&gt;Current"),0))</f>
        <v/>
      </c>
    </row>
    <row r="20">
      <c r="A20" s="7">
        <f>IFERROR(IF(Assumptions!D7="","",Assumptions!D7),"")</f>
        <v/>
      </c>
      <c r="B20" s="8">
        <f>IF($A20="","",IFERROR(COUNTIFS(Authorizations!$C$5:$C$104,$A20,Authorizations!$A$5:$A$104,"&lt;&gt;"),0))</f>
        <v/>
      </c>
      <c r="C20" s="8">
        <f>IF($A20="","",IFERROR(COUNTIFS(Authorizations!$C$5:$C$104,$A20,Authorizations!$K$5:$K$104,"Current"),0))</f>
        <v/>
      </c>
      <c r="D20" s="8">
        <f>IF($A20="","",IFERROR(COUNTIFS(Authorizations!$C$5:$C$104,$A20,Authorizations!$K$5:$K$104,"Expiring Soon"),0))</f>
        <v/>
      </c>
      <c r="E20" s="8">
        <f>IF($A20="","",IFERROR(COUNTIFS(Authorizations!$C$5:$C$104,$A20,Authorizations!$A$5:$A$104,"&lt;&gt;",Authorizations!$K$5:$K$104,"&lt;&gt;Current"),0))</f>
        <v/>
      </c>
    </row>
    <row r="21">
      <c r="A21" s="9">
        <f>IFERROR(IF(Assumptions!D8="","",Assumptions!D8),"")</f>
        <v/>
      </c>
      <c r="B21" s="10">
        <f>IF($A21="","",IFERROR(COUNTIFS(Authorizations!$C$5:$C$104,$A21,Authorizations!$A$5:$A$104,"&lt;&gt;"),0))</f>
        <v/>
      </c>
      <c r="C21" s="10">
        <f>IF($A21="","",IFERROR(COUNTIFS(Authorizations!$C$5:$C$104,$A21,Authorizations!$K$5:$K$104,"Current"),0))</f>
        <v/>
      </c>
      <c r="D21" s="10">
        <f>IF($A21="","",IFERROR(COUNTIFS(Authorizations!$C$5:$C$104,$A21,Authorizations!$K$5:$K$104,"Expiring Soon"),0))</f>
        <v/>
      </c>
      <c r="E21" s="10">
        <f>IF($A21="","",IFERROR(COUNTIFS(Authorizations!$C$5:$C$104,$A21,Authorizations!$A$5:$A$104,"&lt;&gt;",Authorizations!$K$5:$K$104,"&lt;&gt;Current"),0))</f>
        <v/>
      </c>
    </row>
    <row r="22">
      <c r="A22" s="7">
        <f>IFERROR(IF(Assumptions!D9="","",Assumptions!D9),"")</f>
        <v/>
      </c>
      <c r="B22" s="8">
        <f>IF($A22="","",IFERROR(COUNTIFS(Authorizations!$C$5:$C$104,$A22,Authorizations!$A$5:$A$104,"&lt;&gt;"),0))</f>
        <v/>
      </c>
      <c r="C22" s="8">
        <f>IF($A22="","",IFERROR(COUNTIFS(Authorizations!$C$5:$C$104,$A22,Authorizations!$K$5:$K$104,"Current"),0))</f>
        <v/>
      </c>
      <c r="D22" s="8">
        <f>IF($A22="","",IFERROR(COUNTIFS(Authorizations!$C$5:$C$104,$A22,Authorizations!$K$5:$K$104,"Expiring Soon"),0))</f>
        <v/>
      </c>
      <c r="E22" s="8">
        <f>IF($A22="","",IFERROR(COUNTIFS(Authorizations!$C$5:$C$104,$A22,Authorizations!$A$5:$A$104,"&lt;&gt;",Authorizations!$K$5:$K$104,"&lt;&gt;Current"),0))</f>
        <v/>
      </c>
    </row>
    <row r="23">
      <c r="A23" s="9">
        <f>IFERROR(IF(Assumptions!D10="","",Assumptions!D10),"")</f>
        <v/>
      </c>
      <c r="B23" s="10">
        <f>IF($A23="","",IFERROR(COUNTIFS(Authorizations!$C$5:$C$104,$A23,Authorizations!$A$5:$A$104,"&lt;&gt;"),0))</f>
        <v/>
      </c>
      <c r="C23" s="10">
        <f>IF($A23="","",IFERROR(COUNTIFS(Authorizations!$C$5:$C$104,$A23,Authorizations!$K$5:$K$104,"Current"),0))</f>
        <v/>
      </c>
      <c r="D23" s="10">
        <f>IF($A23="","",IFERROR(COUNTIFS(Authorizations!$C$5:$C$104,$A23,Authorizations!$K$5:$K$104,"Expiring Soon"),0))</f>
        <v/>
      </c>
      <c r="E23" s="10">
        <f>IF($A23="","",IFERROR(COUNTIFS(Authorizations!$C$5:$C$104,$A23,Authorizations!$A$5:$A$104,"&lt;&gt;",Authorizations!$K$5:$K$104,"&lt;&gt;Current"),0))</f>
        <v/>
      </c>
    </row>
    <row r="24">
      <c r="A24" s="7">
        <f>IFERROR(IF(Assumptions!D11="","",Assumptions!D11),"")</f>
        <v/>
      </c>
      <c r="B24" s="8">
        <f>IF($A24="","",IFERROR(COUNTIFS(Authorizations!$C$5:$C$104,$A24,Authorizations!$A$5:$A$104,"&lt;&gt;"),0))</f>
        <v/>
      </c>
      <c r="C24" s="8">
        <f>IF($A24="","",IFERROR(COUNTIFS(Authorizations!$C$5:$C$104,$A24,Authorizations!$K$5:$K$104,"Current"),0))</f>
        <v/>
      </c>
      <c r="D24" s="8">
        <f>IF($A24="","",IFERROR(COUNTIFS(Authorizations!$C$5:$C$104,$A24,Authorizations!$K$5:$K$104,"Expiring Soon"),0))</f>
        <v/>
      </c>
      <c r="E24" s="8">
        <f>IF($A24="","",IFERROR(COUNTIFS(Authorizations!$C$5:$C$104,$A24,Authorizations!$A$5:$A$104,"&lt;&gt;",Authorizations!$K$5:$K$104,"&lt;&gt;Current"),0))</f>
        <v/>
      </c>
    </row>
    <row r="25">
      <c r="A25" s="9">
        <f>IFERROR(IF(Assumptions!D12="","",Assumptions!D12),"")</f>
        <v/>
      </c>
      <c r="B25" s="10">
        <f>IF($A25="","",IFERROR(COUNTIFS(Authorizations!$C$5:$C$104,$A25,Authorizations!$A$5:$A$104,"&lt;&gt;"),0))</f>
        <v/>
      </c>
      <c r="C25" s="10">
        <f>IF($A25="","",IFERROR(COUNTIFS(Authorizations!$C$5:$C$104,$A25,Authorizations!$K$5:$K$104,"Current"),0))</f>
        <v/>
      </c>
      <c r="D25" s="10">
        <f>IF($A25="","",IFERROR(COUNTIFS(Authorizations!$C$5:$C$104,$A25,Authorizations!$K$5:$K$104,"Expiring Soon"),0))</f>
        <v/>
      </c>
      <c r="E25" s="10">
        <f>IF($A25="","",IFERROR(COUNTIFS(Authorizations!$C$5:$C$104,$A25,Authorizations!$A$5:$A$104,"&lt;&gt;",Authorizations!$K$5:$K$104,"&lt;&gt;Current"),0))</f>
        <v/>
      </c>
    </row>
    <row r="26">
      <c r="A26" s="7">
        <f>IFERROR(IF(Assumptions!D13="","",Assumptions!D13),"")</f>
        <v/>
      </c>
      <c r="B26" s="8">
        <f>IF($A26="","",IFERROR(COUNTIFS(Authorizations!$C$5:$C$104,$A26,Authorizations!$A$5:$A$104,"&lt;&gt;"),0))</f>
        <v/>
      </c>
      <c r="C26" s="8">
        <f>IF($A26="","",IFERROR(COUNTIFS(Authorizations!$C$5:$C$104,$A26,Authorizations!$K$5:$K$104,"Current"),0))</f>
        <v/>
      </c>
      <c r="D26" s="8">
        <f>IF($A26="","",IFERROR(COUNTIFS(Authorizations!$C$5:$C$104,$A26,Authorizations!$K$5:$K$104,"Expiring Soon"),0))</f>
        <v/>
      </c>
      <c r="E26" s="8">
        <f>IF($A26="","",IFERROR(COUNTIFS(Authorizations!$C$5:$C$104,$A26,Authorizations!$A$5:$A$104,"&lt;&gt;",Authorizations!$K$5:$K$104,"&lt;&gt;Current"),0))</f>
        <v/>
      </c>
    </row>
    <row r="27">
      <c r="A27" s="9">
        <f>IFERROR(IF(Assumptions!D14="","",Assumptions!D14),"")</f>
        <v/>
      </c>
      <c r="B27" s="10">
        <f>IF($A27="","",IFERROR(COUNTIFS(Authorizations!$C$5:$C$104,$A27,Authorizations!$A$5:$A$104,"&lt;&gt;"),0))</f>
        <v/>
      </c>
      <c r="C27" s="10">
        <f>IF($A27="","",IFERROR(COUNTIFS(Authorizations!$C$5:$C$104,$A27,Authorizations!$K$5:$K$104,"Current"),0))</f>
        <v/>
      </c>
      <c r="D27" s="10">
        <f>IF($A27="","",IFERROR(COUNTIFS(Authorizations!$C$5:$C$104,$A27,Authorizations!$K$5:$K$104,"Expiring Soon"),0))</f>
        <v/>
      </c>
      <c r="E27" s="10">
        <f>IF($A27="","",IFERROR(COUNTIFS(Authorizations!$C$5:$C$104,$A27,Authorizations!$A$5:$A$104,"&lt;&gt;",Authorizations!$K$5:$K$104,"&lt;&gt;Current"),0))</f>
        <v/>
      </c>
    </row>
  </sheetData>
  <autoFilter ref="A17:E27"/>
  <mergeCells count="1">
    <mergeCell ref="A1:E1"/>
  </mergeCells>
  <conditionalFormatting sqref="B7">
    <cfRule type="expression" priority="1" dxfId="0">
      <formula>B7&gt;0</formula>
    </cfRule>
  </conditionalFormatting>
  <conditionalFormatting sqref="B8">
    <cfRule type="expression" priority="2" dxfId="1">
      <formula>B8&gt;0</formula>
    </cfRule>
  </conditionalFormatting>
  <conditionalFormatting sqref="B9:B14">
    <cfRule type="expression" priority="3" dxfId="2">
      <formula>B9&gt;0</formula>
    </cfRule>
  </conditionalFormatting>
  <conditionalFormatting sqref="C18:C27">
    <cfRule type="expression" priority="4" dxfId="0">
      <formula>C18&gt;0</formula>
    </cfRule>
  </conditionalFormatting>
  <conditionalFormatting sqref="D18:D27">
    <cfRule type="expression" priority="5" dxfId="1">
      <formula>D18&gt;0</formula>
    </cfRule>
  </conditionalFormatting>
  <conditionalFormatting sqref="E18:E27">
    <cfRule type="expression" priority="6" dxfId="2">
      <formula>E18&gt;0</formula>
    </cfRule>
  </conditionalFormatting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D56A4A"/>
    <outlinePr summaryBelow="1" summaryRight="1"/>
    <pageSetUpPr fitToPage="1"/>
  </sheetPr>
  <dimension ref="A1:M1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30" customWidth="1" min="4" max="4"/>
    <col width="18" customWidth="1" min="5" max="5"/>
    <col width="18" customWidth="1" min="6" max="6"/>
    <col width="22" customWidth="1" min="7" max="7"/>
    <col width="20" customWidth="1" min="8" max="8"/>
    <col width="14" customWidth="1" min="9" max="9"/>
    <col width="19" customWidth="1" min="10" max="10"/>
    <col width="23" customWidth="1" min="11" max="11"/>
    <col width="16" customWidth="1" min="12" max="12"/>
    <col width="39" customWidth="1" min="13" max="13"/>
  </cols>
  <sheetData>
    <row r="1" ht="28" customHeight="1">
      <c r="A1" s="1" t="inlineStr">
        <is>
          <t>Medication Authorization Records</t>
        </is>
      </c>
      <c r="B1" s="20" t="n"/>
      <c r="C1" s="20" t="n"/>
      <c r="D1" s="20" t="n"/>
      <c r="E1" s="20" t="n"/>
      <c r="F1" s="20" t="n"/>
      <c r="G1" s="20" t="n"/>
      <c r="H1" s="20" t="n"/>
      <c r="I1" s="20" t="n"/>
      <c r="J1" s="20" t="n"/>
      <c r="K1" s="20" t="n"/>
      <c r="L1" s="20" t="n"/>
      <c r="M1" s="21" t="n"/>
    </row>
    <row r="2" ht="32" customHeight="1">
      <c r="A2" s="3" t="inlineStr">
        <is>
          <t>Enter administrative record details only. Statuses prompt a human review and do not determine treatment or compliance.</t>
        </is>
      </c>
    </row>
    <row r="3"/>
    <row r="4" ht="24" customHeight="1">
      <c r="A4" s="6" t="inlineStr">
        <is>
          <t>Record ID</t>
        </is>
      </c>
      <c r="B4" s="6" t="inlineStr">
        <is>
          <t>Child ID</t>
        </is>
      </c>
      <c r="C4" s="6" t="inlineStr">
        <is>
          <t>Room</t>
        </is>
      </c>
      <c r="D4" s="6" t="inlineStr">
        <is>
          <t>Medication / Item</t>
        </is>
      </c>
      <c r="E4" s="6" t="inlineStr">
        <is>
          <t>Authorization Start</t>
        </is>
      </c>
      <c r="F4" s="6" t="inlineStr">
        <is>
          <t>Authorization End</t>
        </is>
      </c>
      <c r="G4" s="6" t="inlineStr">
        <is>
          <t>Guardian Authorization</t>
        </is>
      </c>
      <c r="H4" s="6" t="inlineStr">
        <is>
          <t>Written Instructions</t>
        </is>
      </c>
      <c r="I4" s="6" t="inlineStr">
        <is>
          <t>Item On Site</t>
        </is>
      </c>
      <c r="J4" s="6" t="inlineStr">
        <is>
          <t>Assigned Staff ID</t>
        </is>
      </c>
      <c r="K4" s="6" t="inlineStr">
        <is>
          <t>Review Status</t>
        </is>
      </c>
      <c r="L4" s="6" t="inlineStr">
        <is>
          <t>Days Remaining</t>
        </is>
      </c>
      <c r="M4" s="6" t="inlineStr">
        <is>
          <t>Human Check Notes</t>
        </is>
      </c>
    </row>
    <row r="5" ht="30" customHeight="1">
      <c r="A5" s="12" t="inlineStr">
        <is>
          <t>FIC-MED-001</t>
        </is>
      </c>
      <c r="B5" s="12" t="inlineStr">
        <is>
          <t>FIC-CH-001</t>
        </is>
      </c>
      <c r="C5" s="12" t="inlineStr">
        <is>
          <t>Bluebird</t>
        </is>
      </c>
      <c r="D5" s="12" t="inlineStr">
        <is>
          <t>Emergency medication container</t>
        </is>
      </c>
      <c r="E5" s="13" t="n">
        <v>46229</v>
      </c>
      <c r="F5" s="13" t="n">
        <v>46394</v>
      </c>
      <c r="G5" s="12" t="inlineStr">
        <is>
          <t>Received</t>
        </is>
      </c>
      <c r="H5" s="12" t="inlineStr">
        <is>
          <t>Received</t>
        </is>
      </c>
      <c r="I5" s="12" t="inlineStr">
        <is>
          <t>Yes</t>
        </is>
      </c>
      <c r="J5" s="12" t="inlineStr">
        <is>
          <t>FIC-ST-001</t>
        </is>
      </c>
      <c r="K5" s="14">
        <f>IF(COUNTA(A5:J5,M5)=0,"",IFERROR(IF(OR(A5="",B5="",C5="",D5="",E5="",F5="",G5="",H5="",I5="",J5="",NOT(ISNUMBER(E5)),NOT(ISNUMBER(F5)),NOT(ISNUMBER(Assumptions!$B$5)),NOT(ISNUMBER(Assumptions!$B$6))),"Incomplete",IF(E5&gt;F5,"Check Dates",IF(E5&gt;Assumptions!$B$5,"Not Yet Active",IF(F5&lt;Assumptions!$B$5,"Expired",IF(G5&lt;&gt;"Received","Missing Authorization",IF(H5="Missing","Missing Instructions",IF(I5&lt;&gt;"Yes","Item Not On Site",IF(F5-Assumptions!$B$5&lt;=Assumptions!$B$6,"Expiring Soon","Current")))))))),"Check Entry"))</f>
        <v/>
      </c>
      <c r="L5" s="10">
        <f>IF(OR(A5="",F5="",NOT(ISNUMBER(F5)),NOT(ISNUMBER(Assumptions!$B$5))),"",IFERROR(F5-Assumptions!$B$5,""))</f>
        <v/>
      </c>
      <c r="M5" s="12" t="inlineStr">
        <is>
          <t>Record entries are current for the review date.</t>
        </is>
      </c>
    </row>
    <row r="6" ht="30" customHeight="1">
      <c r="A6" s="12" t="inlineStr">
        <is>
          <t>FIC-MED-002</t>
        </is>
      </c>
      <c r="B6" s="12" t="inlineStr">
        <is>
          <t>FIC-CH-002</t>
        </is>
      </c>
      <c r="C6" s="12" t="inlineStr">
        <is>
          <t>Sunflower</t>
        </is>
      </c>
      <c r="D6" s="12" t="inlineStr">
        <is>
          <t>Allergy medication container</t>
        </is>
      </c>
      <c r="E6" s="13" t="n">
        <v>46184</v>
      </c>
      <c r="F6" s="13" t="n">
        <v>46281</v>
      </c>
      <c r="G6" s="12" t="inlineStr">
        <is>
          <t>Received</t>
        </is>
      </c>
      <c r="H6" s="12" t="inlineStr">
        <is>
          <t>Received</t>
        </is>
      </c>
      <c r="I6" s="12" t="inlineStr">
        <is>
          <t>Yes</t>
        </is>
      </c>
      <c r="J6" s="12" t="inlineStr">
        <is>
          <t>FIC-ST-002</t>
        </is>
      </c>
      <c r="K6" s="15">
        <f>IF(COUNTA(A6:J6,M6)=0,"",IFERROR(IF(OR(A6="",B6="",C6="",D6="",E6="",F6="",G6="",H6="",I6="",J6="",NOT(ISNUMBER(E6)),NOT(ISNUMBER(F6)),NOT(ISNUMBER(Assumptions!$B$5)),NOT(ISNUMBER(Assumptions!$B$6))),"Incomplete",IF(E6&gt;F6,"Check Dates",IF(E6&gt;Assumptions!$B$5,"Not Yet Active",IF(F6&lt;Assumptions!$B$5,"Expired",IF(G6&lt;&gt;"Received","Missing Authorization",IF(H6="Missing","Missing Instructions",IF(I6&lt;&gt;"Yes","Item Not On Site",IF(F6-Assumptions!$B$5&lt;=Assumptions!$B$6,"Expiring Soon","Current")))))))),"Check Entry"))</f>
        <v/>
      </c>
      <c r="L6" s="8">
        <f>IF(OR(A6="",F6="",NOT(ISNUMBER(F6)),NOT(ISNUMBER(Assumptions!$B$5))),"",IFERROR(F6-Assumptions!$B$5,""))</f>
        <v/>
      </c>
      <c r="M6" s="12" t="inlineStr">
        <is>
          <t>Review before the authorization end date.</t>
        </is>
      </c>
    </row>
    <row r="7" ht="30" customHeight="1">
      <c r="A7" s="12" t="inlineStr">
        <is>
          <t>FIC-MED-003</t>
        </is>
      </c>
      <c r="B7" s="12" t="inlineStr">
        <is>
          <t>FIC-CH-003</t>
        </is>
      </c>
      <c r="C7" s="12" t="inlineStr">
        <is>
          <t>Maple</t>
        </is>
      </c>
      <c r="D7" s="12" t="inlineStr">
        <is>
          <t>Prescription medication container</t>
        </is>
      </c>
      <c r="E7" s="13" t="n">
        <v>46094</v>
      </c>
      <c r="F7" s="13" t="n">
        <v>46273</v>
      </c>
      <c r="G7" s="12" t="inlineStr">
        <is>
          <t>Received</t>
        </is>
      </c>
      <c r="H7" s="12" t="inlineStr">
        <is>
          <t>Received</t>
        </is>
      </c>
      <c r="I7" s="12" t="inlineStr">
        <is>
          <t>Yes</t>
        </is>
      </c>
      <c r="J7" s="12" t="inlineStr">
        <is>
          <t>FIC-ST-003</t>
        </is>
      </c>
      <c r="K7" s="14">
        <f>IF(COUNTA(A7:J7,M7)=0,"",IFERROR(IF(OR(A7="",B7="",C7="",D7="",E7="",F7="",G7="",H7="",I7="",J7="",NOT(ISNUMBER(E7)),NOT(ISNUMBER(F7)),NOT(ISNUMBER(Assumptions!$B$5)),NOT(ISNUMBER(Assumptions!$B$6))),"Incomplete",IF(E7&gt;F7,"Check Dates",IF(E7&gt;Assumptions!$B$5,"Not Yet Active",IF(F7&lt;Assumptions!$B$5,"Expired",IF(G7&lt;&gt;"Received","Missing Authorization",IF(H7="Missing","Missing Instructions",IF(I7&lt;&gt;"Yes","Item Not On Site",IF(F7-Assumptions!$B$5&lt;=Assumptions!$B$6,"Expiring Soon","Current")))))))),"Check Entry"))</f>
        <v/>
      </c>
      <c r="L7" s="10">
        <f>IF(OR(A7="",F7="",NOT(ISNUMBER(F7)),NOT(ISNUMBER(Assumptions!$B$5))),"",IFERROR(F7-Assumptions!$B$5,""))</f>
        <v/>
      </c>
      <c r="M7" s="12" t="inlineStr">
        <is>
          <t>Verify whether an updated authorization record exists.</t>
        </is>
      </c>
    </row>
    <row r="8" ht="30" customHeight="1">
      <c r="A8" s="12" t="inlineStr">
        <is>
          <t>FIC-MED-004</t>
        </is>
      </c>
      <c r="B8" s="12" t="inlineStr">
        <is>
          <t>FIC-CH-004</t>
        </is>
      </c>
      <c r="C8" s="12" t="inlineStr">
        <is>
          <t>Rainbow</t>
        </is>
      </c>
      <c r="D8" s="12" t="inlineStr">
        <is>
          <t>Topical medication container</t>
        </is>
      </c>
      <c r="E8" s="13" t="n">
        <v>46254</v>
      </c>
      <c r="F8" s="13" t="n">
        <v>46364</v>
      </c>
      <c r="G8" s="12" t="inlineStr">
        <is>
          <t>Missing</t>
        </is>
      </c>
      <c r="H8" s="12" t="inlineStr">
        <is>
          <t>Received</t>
        </is>
      </c>
      <c r="I8" s="12" t="inlineStr">
        <is>
          <t>Yes</t>
        </is>
      </c>
      <c r="J8" s="12" t="inlineStr">
        <is>
          <t>FIC-ST-004</t>
        </is>
      </c>
      <c r="K8" s="15">
        <f>IF(COUNTA(A8:J8,M8)=0,"",IFERROR(IF(OR(A8="",B8="",C8="",D8="",E8="",F8="",G8="",H8="",I8="",J8="",NOT(ISNUMBER(E8)),NOT(ISNUMBER(F8)),NOT(ISNUMBER(Assumptions!$B$5)),NOT(ISNUMBER(Assumptions!$B$6))),"Incomplete",IF(E8&gt;F8,"Check Dates",IF(E8&gt;Assumptions!$B$5,"Not Yet Active",IF(F8&lt;Assumptions!$B$5,"Expired",IF(G8&lt;&gt;"Received","Missing Authorization",IF(H8="Missing","Missing Instructions",IF(I8&lt;&gt;"Yes","Item Not On Site",IF(F8-Assumptions!$B$5&lt;=Assumptions!$B$6,"Expiring Soon","Current")))))))),"Check Entry"))</f>
        <v/>
      </c>
      <c r="L8" s="8">
        <f>IF(OR(A8="",F8="",NOT(ISNUMBER(F8)),NOT(ISNUMBER(Assumptions!$B$5))),"",IFERROR(F8-Assumptions!$B$5,""))</f>
        <v/>
      </c>
      <c r="M8" s="12" t="inlineStr">
        <is>
          <t>Guardian authorization record is not entered.</t>
        </is>
      </c>
    </row>
    <row r="9" ht="30" customHeight="1">
      <c r="A9" s="12" t="inlineStr">
        <is>
          <t>FIC-MED-005</t>
        </is>
      </c>
      <c r="B9" s="12" t="inlineStr">
        <is>
          <t>FIC-CH-005</t>
        </is>
      </c>
      <c r="C9" s="12" t="inlineStr">
        <is>
          <t>Garden</t>
        </is>
      </c>
      <c r="D9" s="12" t="inlineStr">
        <is>
          <t>Oral medication container</t>
        </is>
      </c>
      <c r="E9" s="13" t="n">
        <v>46259</v>
      </c>
      <c r="F9" s="13" t="n">
        <v>46349</v>
      </c>
      <c r="G9" s="12" t="inlineStr">
        <is>
          <t>Received</t>
        </is>
      </c>
      <c r="H9" s="12" t="inlineStr">
        <is>
          <t>Missing</t>
        </is>
      </c>
      <c r="I9" s="12" t="inlineStr">
        <is>
          <t>Yes</t>
        </is>
      </c>
      <c r="J9" s="12" t="inlineStr">
        <is>
          <t>FIC-ST-005</t>
        </is>
      </c>
      <c r="K9" s="14">
        <f>IF(COUNTA(A9:J9,M9)=0,"",IFERROR(IF(OR(A9="",B9="",C9="",D9="",E9="",F9="",G9="",H9="",I9="",J9="",NOT(ISNUMBER(E9)),NOT(ISNUMBER(F9)),NOT(ISNUMBER(Assumptions!$B$5)),NOT(ISNUMBER(Assumptions!$B$6))),"Incomplete",IF(E9&gt;F9,"Check Dates",IF(E9&gt;Assumptions!$B$5,"Not Yet Active",IF(F9&lt;Assumptions!$B$5,"Expired",IF(G9&lt;&gt;"Received","Missing Authorization",IF(H9="Missing","Missing Instructions",IF(I9&lt;&gt;"Yes","Item Not On Site",IF(F9-Assumptions!$B$5&lt;=Assumptions!$B$6,"Expiring Soon","Current")))))))),"Check Entry"))</f>
        <v/>
      </c>
      <c r="L9" s="10">
        <f>IF(OR(A9="",F9="",NOT(ISNUMBER(F9)),NOT(ISNUMBER(Assumptions!$B$5))),"",IFERROR(F9-Assumptions!$B$5,""))</f>
        <v/>
      </c>
      <c r="M9" s="12" t="inlineStr">
        <is>
          <t>Written instructions record is not entered.</t>
        </is>
      </c>
    </row>
    <row r="10" ht="30" customHeight="1">
      <c r="A10" s="12" t="inlineStr">
        <is>
          <t>FIC-MED-006</t>
        </is>
      </c>
      <c r="B10" s="12" t="inlineStr">
        <is>
          <t>FIC-CH-006</t>
        </is>
      </c>
      <c r="C10" s="12" t="inlineStr">
        <is>
          <t>Bluebird</t>
        </is>
      </c>
      <c r="D10" s="12" t="inlineStr">
        <is>
          <t>Emergency care item</t>
        </is>
      </c>
      <c r="E10" s="13" t="n">
        <v>46244</v>
      </c>
      <c r="F10" s="13" t="n">
        <v>46424</v>
      </c>
      <c r="G10" s="12" t="inlineStr">
        <is>
          <t>Received</t>
        </is>
      </c>
      <c r="H10" s="12" t="inlineStr">
        <is>
          <t>Received</t>
        </is>
      </c>
      <c r="I10" s="12" t="inlineStr">
        <is>
          <t>No</t>
        </is>
      </c>
      <c r="J10" s="12" t="inlineStr">
        <is>
          <t>FIC-ST-001</t>
        </is>
      </c>
      <c r="K10" s="15">
        <f>IF(COUNTA(A10:J10,M10)=0,"",IFERROR(IF(OR(A10="",B10="",C10="",D10="",E10="",F10="",G10="",H10="",I10="",J10="",NOT(ISNUMBER(E10)),NOT(ISNUMBER(F10)),NOT(ISNUMBER(Assumptions!$B$5)),NOT(ISNUMBER(Assumptions!$B$6))),"Incomplete",IF(E10&gt;F10,"Check Dates",IF(E10&gt;Assumptions!$B$5,"Not Yet Active",IF(F10&lt;Assumptions!$B$5,"Expired",IF(G10&lt;&gt;"Received","Missing Authorization",IF(H10="Missing","Missing Instructions",IF(I10&lt;&gt;"Yes","Item Not On Site",IF(F10-Assumptions!$B$5&lt;=Assumptions!$B$6,"Expiring Soon","Current")))))))),"Check Entry"))</f>
        <v/>
      </c>
      <c r="L10" s="8">
        <f>IF(OR(A10="",F10="",NOT(ISNUMBER(F10)),NOT(ISNUMBER(Assumptions!$B$5))),"",IFERROR(F10-Assumptions!$B$5,""))</f>
        <v/>
      </c>
      <c r="M10" s="12" t="inlineStr">
        <is>
          <t>Confirm item receipt and assigned storage location.</t>
        </is>
      </c>
    </row>
    <row r="11" ht="30" customHeight="1">
      <c r="A11" s="12" t="inlineStr">
        <is>
          <t>FIC-MED-007</t>
        </is>
      </c>
      <c r="B11" s="12" t="inlineStr">
        <is>
          <t>FIC-CH-007</t>
        </is>
      </c>
      <c r="C11" s="12" t="inlineStr">
        <is>
          <t>Sunflower</t>
        </is>
      </c>
      <c r="D11" s="12" t="inlineStr">
        <is>
          <t>Prescription care item</t>
        </is>
      </c>
      <c r="E11" s="13" t="n">
        <v>46284</v>
      </c>
      <c r="F11" s="13" t="n">
        <v>46434</v>
      </c>
      <c r="G11" s="12" t="inlineStr">
        <is>
          <t>Received</t>
        </is>
      </c>
      <c r="H11" s="12" t="inlineStr">
        <is>
          <t>Received</t>
        </is>
      </c>
      <c r="I11" s="12" t="inlineStr">
        <is>
          <t>Yes</t>
        </is>
      </c>
      <c r="J11" s="12" t="inlineStr">
        <is>
          <t>FIC-ST-002</t>
        </is>
      </c>
      <c r="K11" s="14">
        <f>IF(COUNTA(A11:J11,M11)=0,"",IFERROR(IF(OR(A11="",B11="",C11="",D11="",E11="",F11="",G11="",H11="",I11="",J11="",NOT(ISNUMBER(E11)),NOT(ISNUMBER(F11)),NOT(ISNUMBER(Assumptions!$B$5)),NOT(ISNUMBER(Assumptions!$B$6))),"Incomplete",IF(E11&gt;F11,"Check Dates",IF(E11&gt;Assumptions!$B$5,"Not Yet Active",IF(F11&lt;Assumptions!$B$5,"Expired",IF(G11&lt;&gt;"Received","Missing Authorization",IF(H11="Missing","Missing Instructions",IF(I11&lt;&gt;"Yes","Item Not On Site",IF(F11-Assumptions!$B$5&lt;=Assumptions!$B$6,"Expiring Soon","Current")))))))),"Check Entry"))</f>
        <v/>
      </c>
      <c r="L11" s="10">
        <f>IF(OR(A11="",F11="",NOT(ISNUMBER(F11)),NOT(ISNUMBER(Assumptions!$B$5))),"",IFERROR(F11-Assumptions!$B$5,""))</f>
        <v/>
      </c>
      <c r="M11" s="12" t="inlineStr">
        <is>
          <t>Authorization begins on a future date.</t>
        </is>
      </c>
    </row>
    <row r="12" ht="30" customHeight="1">
      <c r="A12" s="12" t="inlineStr">
        <is>
          <t>FIC-MED-008</t>
        </is>
      </c>
      <c r="B12" s="12" t="inlineStr">
        <is>
          <t>FIC-CH-008</t>
        </is>
      </c>
      <c r="C12" s="12" t="inlineStr">
        <is>
          <t>Maple</t>
        </is>
      </c>
      <c r="D12" s="12" t="inlineStr">
        <is>
          <t>Topical care item</t>
        </is>
      </c>
      <c r="E12" s="13" t="n">
        <v>46294</v>
      </c>
      <c r="F12" s="13" t="n">
        <v>46279</v>
      </c>
      <c r="G12" s="12" t="inlineStr">
        <is>
          <t>Received</t>
        </is>
      </c>
      <c r="H12" s="12" t="inlineStr">
        <is>
          <t>Received</t>
        </is>
      </c>
      <c r="I12" s="12" t="inlineStr">
        <is>
          <t>Yes</t>
        </is>
      </c>
      <c r="J12" s="12" t="inlineStr">
        <is>
          <t>FIC-ST-003</t>
        </is>
      </c>
      <c r="K12" s="15">
        <f>IF(COUNTA(A12:J12,M12)=0,"",IFERROR(IF(OR(A12="",B12="",C12="",D12="",E12="",F12="",G12="",H12="",I12="",J12="",NOT(ISNUMBER(E12)),NOT(ISNUMBER(F12)),NOT(ISNUMBER(Assumptions!$B$5)),NOT(ISNUMBER(Assumptions!$B$6))),"Incomplete",IF(E12&gt;F12,"Check Dates",IF(E12&gt;Assumptions!$B$5,"Not Yet Active",IF(F12&lt;Assumptions!$B$5,"Expired",IF(G12&lt;&gt;"Received","Missing Authorization",IF(H12="Missing","Missing Instructions",IF(I12&lt;&gt;"Yes","Item Not On Site",IF(F12-Assumptions!$B$5&lt;=Assumptions!$B$6,"Expiring Soon","Current")))))))),"Check Entry"))</f>
        <v/>
      </c>
      <c r="L12" s="8">
        <f>IF(OR(A12="",F12="",NOT(ISNUMBER(F12)),NOT(ISNUMBER(Assumptions!$B$5))),"",IFERROR(F12-Assumptions!$B$5,""))</f>
        <v/>
      </c>
      <c r="M12" s="12" t="inlineStr">
        <is>
          <t>Start date is after the end date.</t>
        </is>
      </c>
    </row>
    <row r="13" ht="30" customHeight="1">
      <c r="A13" s="12" t="inlineStr">
        <is>
          <t>FIC-MED-009</t>
        </is>
      </c>
      <c r="B13" s="12" t="inlineStr">
        <is>
          <t>FIC-CH-009</t>
        </is>
      </c>
      <c r="C13" s="12" t="inlineStr">
        <is>
          <t>Rainbow</t>
        </is>
      </c>
      <c r="D13" s="12" t="inlineStr">
        <is>
          <t>Medication container</t>
        </is>
      </c>
      <c r="E13" s="13" t="n">
        <v>46262</v>
      </c>
      <c r="F13" s="13" t="n"/>
      <c r="G13" s="12" t="inlineStr">
        <is>
          <t>Received</t>
        </is>
      </c>
      <c r="H13" s="12" t="inlineStr">
        <is>
          <t>Received</t>
        </is>
      </c>
      <c r="I13" s="12" t="inlineStr">
        <is>
          <t>Yes</t>
        </is>
      </c>
      <c r="J13" s="12" t="inlineStr">
        <is>
          <t>FIC-ST-004</t>
        </is>
      </c>
      <c r="K13" s="14">
        <f>IF(COUNTA(A13:J13,M13)=0,"",IFERROR(IF(OR(A13="",B13="",C13="",D13="",E13="",F13="",G13="",H13="",I13="",J13="",NOT(ISNUMBER(E13)),NOT(ISNUMBER(F13)),NOT(ISNUMBER(Assumptions!$B$5)),NOT(ISNUMBER(Assumptions!$B$6))),"Incomplete",IF(E13&gt;F13,"Check Dates",IF(E13&gt;Assumptions!$B$5,"Not Yet Active",IF(F13&lt;Assumptions!$B$5,"Expired",IF(G13&lt;&gt;"Received","Missing Authorization",IF(H13="Missing","Missing Instructions",IF(I13&lt;&gt;"Yes","Item Not On Site",IF(F13-Assumptions!$B$5&lt;=Assumptions!$B$6,"Expiring Soon","Current")))))))),"Check Entry"))</f>
        <v/>
      </c>
      <c r="L13" s="10">
        <f>IF(OR(A13="",F13="",NOT(ISNUMBER(F13)),NOT(ISNUMBER(Assumptions!$B$5))),"",IFERROR(F13-Assumptions!$B$5,""))</f>
        <v/>
      </c>
      <c r="M13" s="12" t="inlineStr">
        <is>
          <t>Enter the authorization end date.</t>
        </is>
      </c>
    </row>
    <row r="14" ht="30" customHeight="1">
      <c r="A14" s="12" t="inlineStr">
        <is>
          <t>FIC-MED-010</t>
        </is>
      </c>
      <c r="B14" s="12" t="inlineStr">
        <is>
          <t>FIC-CH-010</t>
        </is>
      </c>
      <c r="C14" s="12" t="inlineStr">
        <is>
          <t>Garden</t>
        </is>
      </c>
      <c r="D14" s="12" t="inlineStr">
        <is>
          <t>Personal care item</t>
        </is>
      </c>
      <c r="E14" s="13" t="n">
        <v>46214</v>
      </c>
      <c r="F14" s="13" t="n">
        <v>46304</v>
      </c>
      <c r="G14" s="12" t="inlineStr">
        <is>
          <t>Received</t>
        </is>
      </c>
      <c r="H14" s="12" t="inlineStr">
        <is>
          <t>Not Required</t>
        </is>
      </c>
      <c r="I14" s="12" t="inlineStr">
        <is>
          <t>Yes</t>
        </is>
      </c>
      <c r="J14" s="12" t="inlineStr">
        <is>
          <t>FIC-ST-005</t>
        </is>
      </c>
      <c r="K14" s="15">
        <f>IF(COUNTA(A14:J14,M14)=0,"",IFERROR(IF(OR(A14="",B14="",C14="",D14="",E14="",F14="",G14="",H14="",I14="",J14="",NOT(ISNUMBER(E14)),NOT(ISNUMBER(F14)),NOT(ISNUMBER(Assumptions!$B$5)),NOT(ISNUMBER(Assumptions!$B$6))),"Incomplete",IF(E14&gt;F14,"Check Dates",IF(E14&gt;Assumptions!$B$5,"Not Yet Active",IF(F14&lt;Assumptions!$B$5,"Expired",IF(G14&lt;&gt;"Received","Missing Authorization",IF(H14="Missing","Missing Instructions",IF(I14&lt;&gt;"Yes","Item Not On Site",IF(F14-Assumptions!$B$5&lt;=Assumptions!$B$6,"Expiring Soon","Current")))))))),"Check Entry"))</f>
        <v/>
      </c>
      <c r="L14" s="8">
        <f>IF(OR(A14="",F14="",NOT(ISNUMBER(F14)),NOT(ISNUMBER(Assumptions!$B$5))),"",IFERROR(F14-Assumptions!$B$5,""))</f>
        <v/>
      </c>
      <c r="M14" s="12" t="inlineStr">
        <is>
          <t>Boundary example: end date equals the alert window.</t>
        </is>
      </c>
    </row>
    <row r="15" ht="30" customHeight="1">
      <c r="A15" s="12" t="n"/>
      <c r="B15" s="12" t="n"/>
      <c r="C15" s="12" t="n"/>
      <c r="D15" s="12" t="n"/>
      <c r="E15" s="13" t="n"/>
      <c r="F15" s="13" t="n"/>
      <c r="G15" s="12" t="n"/>
      <c r="H15" s="12" t="n"/>
      <c r="I15" s="12" t="n"/>
      <c r="J15" s="12" t="n"/>
      <c r="K15" s="14">
        <f>IF(COUNTA(A15:J15,M15)=0,"",IFERROR(IF(OR(A15="",B15="",C15="",D15="",E15="",F15="",G15="",H15="",I15="",J15="",NOT(ISNUMBER(E15)),NOT(ISNUMBER(F15)),NOT(ISNUMBER(Assumptions!$B$5)),NOT(ISNUMBER(Assumptions!$B$6))),"Incomplete",IF(E15&gt;F15,"Check Dates",IF(E15&gt;Assumptions!$B$5,"Not Yet Active",IF(F15&lt;Assumptions!$B$5,"Expired",IF(G15&lt;&gt;"Received","Missing Authorization",IF(H15="Missing","Missing Instructions",IF(I15&lt;&gt;"Yes","Item Not On Site",IF(F15-Assumptions!$B$5&lt;=Assumptions!$B$6,"Expiring Soon","Current")))))))),"Check Entry"))</f>
        <v/>
      </c>
      <c r="L15" s="10">
        <f>IF(OR(A15="",F15="",NOT(ISNUMBER(F15)),NOT(ISNUMBER(Assumptions!$B$5))),"",IFERROR(F15-Assumptions!$B$5,""))</f>
        <v/>
      </c>
      <c r="M15" s="12" t="n"/>
    </row>
    <row r="16" ht="30" customHeight="1">
      <c r="A16" s="12" t="n"/>
      <c r="B16" s="12" t="n"/>
      <c r="C16" s="12" t="n"/>
      <c r="D16" s="12" t="n"/>
      <c r="E16" s="13" t="n"/>
      <c r="F16" s="13" t="n"/>
      <c r="G16" s="12" t="n"/>
      <c r="H16" s="12" t="n"/>
      <c r="I16" s="12" t="n"/>
      <c r="J16" s="12" t="n"/>
      <c r="K16" s="15">
        <f>IF(COUNTA(A16:J16,M16)=0,"",IFERROR(IF(OR(A16="",B16="",C16="",D16="",E16="",F16="",G16="",H16="",I16="",J16="",NOT(ISNUMBER(E16)),NOT(ISNUMBER(F16)),NOT(ISNUMBER(Assumptions!$B$5)),NOT(ISNUMBER(Assumptions!$B$6))),"Incomplete",IF(E16&gt;F16,"Check Dates",IF(E16&gt;Assumptions!$B$5,"Not Yet Active",IF(F16&lt;Assumptions!$B$5,"Expired",IF(G16&lt;&gt;"Received","Missing Authorization",IF(H16="Missing","Missing Instructions",IF(I16&lt;&gt;"Yes","Item Not On Site",IF(F16-Assumptions!$B$5&lt;=Assumptions!$B$6,"Expiring Soon","Current")))))))),"Check Entry"))</f>
        <v/>
      </c>
      <c r="L16" s="8">
        <f>IF(OR(A16="",F16="",NOT(ISNUMBER(F16)),NOT(ISNUMBER(Assumptions!$B$5))),"",IFERROR(F16-Assumptions!$B$5,""))</f>
        <v/>
      </c>
      <c r="M16" s="12" t="n"/>
    </row>
    <row r="17" ht="30" customHeight="1">
      <c r="A17" s="12" t="n"/>
      <c r="B17" s="12" t="n"/>
      <c r="C17" s="12" t="n"/>
      <c r="D17" s="12" t="n"/>
      <c r="E17" s="13" t="n"/>
      <c r="F17" s="13" t="n"/>
      <c r="G17" s="12" t="n"/>
      <c r="H17" s="12" t="n"/>
      <c r="I17" s="12" t="n"/>
      <c r="J17" s="12" t="n"/>
      <c r="K17" s="14">
        <f>IF(COUNTA(A17:J17,M17)=0,"",IFERROR(IF(OR(A17="",B17="",C17="",D17="",E17="",F17="",G17="",H17="",I17="",J17="",NOT(ISNUMBER(E17)),NOT(ISNUMBER(F17)),NOT(ISNUMBER(Assumptions!$B$5)),NOT(ISNUMBER(Assumptions!$B$6))),"Incomplete",IF(E17&gt;F17,"Check Dates",IF(E17&gt;Assumptions!$B$5,"Not Yet Active",IF(F17&lt;Assumptions!$B$5,"Expired",IF(G17&lt;&gt;"Received","Missing Authorization",IF(H17="Missing","Missing Instructions",IF(I17&lt;&gt;"Yes","Item Not On Site",IF(F17-Assumptions!$B$5&lt;=Assumptions!$B$6,"Expiring Soon","Current")))))))),"Check Entry"))</f>
        <v/>
      </c>
      <c r="L17" s="10">
        <f>IF(OR(A17="",F17="",NOT(ISNUMBER(F17)),NOT(ISNUMBER(Assumptions!$B$5))),"",IFERROR(F17-Assumptions!$B$5,""))</f>
        <v/>
      </c>
      <c r="M17" s="12" t="n"/>
    </row>
    <row r="18" ht="30" customHeight="1">
      <c r="A18" s="12" t="n"/>
      <c r="B18" s="12" t="n"/>
      <c r="C18" s="12" t="n"/>
      <c r="D18" s="12" t="n"/>
      <c r="E18" s="13" t="n"/>
      <c r="F18" s="13" t="n"/>
      <c r="G18" s="12" t="n"/>
      <c r="H18" s="12" t="n"/>
      <c r="I18" s="12" t="n"/>
      <c r="J18" s="12" t="n"/>
      <c r="K18" s="15">
        <f>IF(COUNTA(A18:J18,M18)=0,"",IFERROR(IF(OR(A18="",B18="",C18="",D18="",E18="",F18="",G18="",H18="",I18="",J18="",NOT(ISNUMBER(E18)),NOT(ISNUMBER(F18)),NOT(ISNUMBER(Assumptions!$B$5)),NOT(ISNUMBER(Assumptions!$B$6))),"Incomplete",IF(E18&gt;F18,"Check Dates",IF(E18&gt;Assumptions!$B$5,"Not Yet Active",IF(F18&lt;Assumptions!$B$5,"Expired",IF(G18&lt;&gt;"Received","Missing Authorization",IF(H18="Missing","Missing Instructions",IF(I18&lt;&gt;"Yes","Item Not On Site",IF(F18-Assumptions!$B$5&lt;=Assumptions!$B$6,"Expiring Soon","Current")))))))),"Check Entry"))</f>
        <v/>
      </c>
      <c r="L18" s="8">
        <f>IF(OR(A18="",F18="",NOT(ISNUMBER(F18)),NOT(ISNUMBER(Assumptions!$B$5))),"",IFERROR(F18-Assumptions!$B$5,""))</f>
        <v/>
      </c>
      <c r="M18" s="12" t="n"/>
    </row>
    <row r="19" ht="30" customHeight="1">
      <c r="A19" s="12" t="n"/>
      <c r="B19" s="12" t="n"/>
      <c r="C19" s="12" t="n"/>
      <c r="D19" s="12" t="n"/>
      <c r="E19" s="13" t="n"/>
      <c r="F19" s="13" t="n"/>
      <c r="G19" s="12" t="n"/>
      <c r="H19" s="12" t="n"/>
      <c r="I19" s="12" t="n"/>
      <c r="J19" s="12" t="n"/>
      <c r="K19" s="14">
        <f>IF(COUNTA(A19:J19,M19)=0,"",IFERROR(IF(OR(A19="",B19="",C19="",D19="",E19="",F19="",G19="",H19="",I19="",J19="",NOT(ISNUMBER(E19)),NOT(ISNUMBER(F19)),NOT(ISNUMBER(Assumptions!$B$5)),NOT(ISNUMBER(Assumptions!$B$6))),"Incomplete",IF(E19&gt;F19,"Check Dates",IF(E19&gt;Assumptions!$B$5,"Not Yet Active",IF(F19&lt;Assumptions!$B$5,"Expired",IF(G19&lt;&gt;"Received","Missing Authorization",IF(H19="Missing","Missing Instructions",IF(I19&lt;&gt;"Yes","Item Not On Site",IF(F19-Assumptions!$B$5&lt;=Assumptions!$B$6,"Expiring Soon","Current")))))))),"Check Entry"))</f>
        <v/>
      </c>
      <c r="L19" s="10">
        <f>IF(OR(A19="",F19="",NOT(ISNUMBER(F19)),NOT(ISNUMBER(Assumptions!$B$5))),"",IFERROR(F19-Assumptions!$B$5,""))</f>
        <v/>
      </c>
      <c r="M19" s="12" t="n"/>
    </row>
    <row r="20" ht="30" customHeight="1">
      <c r="A20" s="12" t="n"/>
      <c r="B20" s="12" t="n"/>
      <c r="C20" s="12" t="n"/>
      <c r="D20" s="12" t="n"/>
      <c r="E20" s="13" t="n"/>
      <c r="F20" s="13" t="n"/>
      <c r="G20" s="12" t="n"/>
      <c r="H20" s="12" t="n"/>
      <c r="I20" s="12" t="n"/>
      <c r="J20" s="12" t="n"/>
      <c r="K20" s="15">
        <f>IF(COUNTA(A20:J20,M20)=0,"",IFERROR(IF(OR(A20="",B20="",C20="",D20="",E20="",F20="",G20="",H20="",I20="",J20="",NOT(ISNUMBER(E20)),NOT(ISNUMBER(F20)),NOT(ISNUMBER(Assumptions!$B$5)),NOT(ISNUMBER(Assumptions!$B$6))),"Incomplete",IF(E20&gt;F20,"Check Dates",IF(E20&gt;Assumptions!$B$5,"Not Yet Active",IF(F20&lt;Assumptions!$B$5,"Expired",IF(G20&lt;&gt;"Received","Missing Authorization",IF(H20="Missing","Missing Instructions",IF(I20&lt;&gt;"Yes","Item Not On Site",IF(F20-Assumptions!$B$5&lt;=Assumptions!$B$6,"Expiring Soon","Current")))))))),"Check Entry"))</f>
        <v/>
      </c>
      <c r="L20" s="8">
        <f>IF(OR(A20="",F20="",NOT(ISNUMBER(F20)),NOT(ISNUMBER(Assumptions!$B$5))),"",IFERROR(F20-Assumptions!$B$5,""))</f>
        <v/>
      </c>
      <c r="M20" s="12" t="n"/>
    </row>
    <row r="21" ht="30" customHeight="1">
      <c r="A21" s="12" t="n"/>
      <c r="B21" s="12" t="n"/>
      <c r="C21" s="12" t="n"/>
      <c r="D21" s="12" t="n"/>
      <c r="E21" s="13" t="n"/>
      <c r="F21" s="13" t="n"/>
      <c r="G21" s="12" t="n"/>
      <c r="H21" s="12" t="n"/>
      <c r="I21" s="12" t="n"/>
      <c r="J21" s="12" t="n"/>
      <c r="K21" s="14">
        <f>IF(COUNTA(A21:J21,M21)=0,"",IFERROR(IF(OR(A21="",B21="",C21="",D21="",E21="",F21="",G21="",H21="",I21="",J21="",NOT(ISNUMBER(E21)),NOT(ISNUMBER(F21)),NOT(ISNUMBER(Assumptions!$B$5)),NOT(ISNUMBER(Assumptions!$B$6))),"Incomplete",IF(E21&gt;F21,"Check Dates",IF(E21&gt;Assumptions!$B$5,"Not Yet Active",IF(F21&lt;Assumptions!$B$5,"Expired",IF(G21&lt;&gt;"Received","Missing Authorization",IF(H21="Missing","Missing Instructions",IF(I21&lt;&gt;"Yes","Item Not On Site",IF(F21-Assumptions!$B$5&lt;=Assumptions!$B$6,"Expiring Soon","Current")))))))),"Check Entry"))</f>
        <v/>
      </c>
      <c r="L21" s="10">
        <f>IF(OR(A21="",F21="",NOT(ISNUMBER(F21)),NOT(ISNUMBER(Assumptions!$B$5))),"",IFERROR(F21-Assumptions!$B$5,""))</f>
        <v/>
      </c>
      <c r="M21" s="12" t="n"/>
    </row>
    <row r="22" ht="30" customHeight="1">
      <c r="A22" s="12" t="n"/>
      <c r="B22" s="12" t="n"/>
      <c r="C22" s="12" t="n"/>
      <c r="D22" s="12" t="n"/>
      <c r="E22" s="13" t="n"/>
      <c r="F22" s="13" t="n"/>
      <c r="G22" s="12" t="n"/>
      <c r="H22" s="12" t="n"/>
      <c r="I22" s="12" t="n"/>
      <c r="J22" s="12" t="n"/>
      <c r="K22" s="15">
        <f>IF(COUNTA(A22:J22,M22)=0,"",IFERROR(IF(OR(A22="",B22="",C22="",D22="",E22="",F22="",G22="",H22="",I22="",J22="",NOT(ISNUMBER(E22)),NOT(ISNUMBER(F22)),NOT(ISNUMBER(Assumptions!$B$5)),NOT(ISNUMBER(Assumptions!$B$6))),"Incomplete",IF(E22&gt;F22,"Check Dates",IF(E22&gt;Assumptions!$B$5,"Not Yet Active",IF(F22&lt;Assumptions!$B$5,"Expired",IF(G22&lt;&gt;"Received","Missing Authorization",IF(H22="Missing","Missing Instructions",IF(I22&lt;&gt;"Yes","Item Not On Site",IF(F22-Assumptions!$B$5&lt;=Assumptions!$B$6,"Expiring Soon","Current")))))))),"Check Entry"))</f>
        <v/>
      </c>
      <c r="L22" s="8">
        <f>IF(OR(A22="",F22="",NOT(ISNUMBER(F22)),NOT(ISNUMBER(Assumptions!$B$5))),"",IFERROR(F22-Assumptions!$B$5,""))</f>
        <v/>
      </c>
      <c r="M22" s="12" t="n"/>
    </row>
    <row r="23" ht="30" customHeight="1">
      <c r="A23" s="12" t="n"/>
      <c r="B23" s="12" t="n"/>
      <c r="C23" s="12" t="n"/>
      <c r="D23" s="12" t="n"/>
      <c r="E23" s="13" t="n"/>
      <c r="F23" s="13" t="n"/>
      <c r="G23" s="12" t="n"/>
      <c r="H23" s="12" t="n"/>
      <c r="I23" s="12" t="n"/>
      <c r="J23" s="12" t="n"/>
      <c r="K23" s="14">
        <f>IF(COUNTA(A23:J23,M23)=0,"",IFERROR(IF(OR(A23="",B23="",C23="",D23="",E23="",F23="",G23="",H23="",I23="",J23="",NOT(ISNUMBER(E23)),NOT(ISNUMBER(F23)),NOT(ISNUMBER(Assumptions!$B$5)),NOT(ISNUMBER(Assumptions!$B$6))),"Incomplete",IF(E23&gt;F23,"Check Dates",IF(E23&gt;Assumptions!$B$5,"Not Yet Active",IF(F23&lt;Assumptions!$B$5,"Expired",IF(G23&lt;&gt;"Received","Missing Authorization",IF(H23="Missing","Missing Instructions",IF(I23&lt;&gt;"Yes","Item Not On Site",IF(F23-Assumptions!$B$5&lt;=Assumptions!$B$6,"Expiring Soon","Current")))))))),"Check Entry"))</f>
        <v/>
      </c>
      <c r="L23" s="10">
        <f>IF(OR(A23="",F23="",NOT(ISNUMBER(F23)),NOT(ISNUMBER(Assumptions!$B$5))),"",IFERROR(F23-Assumptions!$B$5,""))</f>
        <v/>
      </c>
      <c r="M23" s="12" t="n"/>
    </row>
    <row r="24" ht="30" customHeight="1">
      <c r="A24" s="12" t="n"/>
      <c r="B24" s="12" t="n"/>
      <c r="C24" s="12" t="n"/>
      <c r="D24" s="12" t="n"/>
      <c r="E24" s="13" t="n"/>
      <c r="F24" s="13" t="n"/>
      <c r="G24" s="12" t="n"/>
      <c r="H24" s="12" t="n"/>
      <c r="I24" s="12" t="n"/>
      <c r="J24" s="12" t="n"/>
      <c r="K24" s="15">
        <f>IF(COUNTA(A24:J24,M24)=0,"",IFERROR(IF(OR(A24="",B24="",C24="",D24="",E24="",F24="",G24="",H24="",I24="",J24="",NOT(ISNUMBER(E24)),NOT(ISNUMBER(F24)),NOT(ISNUMBER(Assumptions!$B$5)),NOT(ISNUMBER(Assumptions!$B$6))),"Incomplete",IF(E24&gt;F24,"Check Dates",IF(E24&gt;Assumptions!$B$5,"Not Yet Active",IF(F24&lt;Assumptions!$B$5,"Expired",IF(G24&lt;&gt;"Received","Missing Authorization",IF(H24="Missing","Missing Instructions",IF(I24&lt;&gt;"Yes","Item Not On Site",IF(F24-Assumptions!$B$5&lt;=Assumptions!$B$6,"Expiring Soon","Current")))))))),"Check Entry"))</f>
        <v/>
      </c>
      <c r="L24" s="8">
        <f>IF(OR(A24="",F24="",NOT(ISNUMBER(F24)),NOT(ISNUMBER(Assumptions!$B$5))),"",IFERROR(F24-Assumptions!$B$5,""))</f>
        <v/>
      </c>
      <c r="M24" s="12" t="n"/>
    </row>
    <row r="25" ht="30" customHeight="1">
      <c r="A25" s="12" t="n"/>
      <c r="B25" s="12" t="n"/>
      <c r="C25" s="12" t="n"/>
      <c r="D25" s="12" t="n"/>
      <c r="E25" s="13" t="n"/>
      <c r="F25" s="13" t="n"/>
      <c r="G25" s="12" t="n"/>
      <c r="H25" s="12" t="n"/>
      <c r="I25" s="12" t="n"/>
      <c r="J25" s="12" t="n"/>
      <c r="K25" s="14">
        <f>IF(COUNTA(A25:J25,M25)=0,"",IFERROR(IF(OR(A25="",B25="",C25="",D25="",E25="",F25="",G25="",H25="",I25="",J25="",NOT(ISNUMBER(E25)),NOT(ISNUMBER(F25)),NOT(ISNUMBER(Assumptions!$B$5)),NOT(ISNUMBER(Assumptions!$B$6))),"Incomplete",IF(E25&gt;F25,"Check Dates",IF(E25&gt;Assumptions!$B$5,"Not Yet Active",IF(F25&lt;Assumptions!$B$5,"Expired",IF(G25&lt;&gt;"Received","Missing Authorization",IF(H25="Missing","Missing Instructions",IF(I25&lt;&gt;"Yes","Item Not On Site",IF(F25-Assumptions!$B$5&lt;=Assumptions!$B$6,"Expiring Soon","Current")))))))),"Check Entry"))</f>
        <v/>
      </c>
      <c r="L25" s="10">
        <f>IF(OR(A25="",F25="",NOT(ISNUMBER(F25)),NOT(ISNUMBER(Assumptions!$B$5))),"",IFERROR(F25-Assumptions!$B$5,""))</f>
        <v/>
      </c>
      <c r="M25" s="12" t="n"/>
    </row>
    <row r="26" ht="30" customHeight="1">
      <c r="A26" s="12" t="n"/>
      <c r="B26" s="12" t="n"/>
      <c r="C26" s="12" t="n"/>
      <c r="D26" s="12" t="n"/>
      <c r="E26" s="13" t="n"/>
      <c r="F26" s="13" t="n"/>
      <c r="G26" s="12" t="n"/>
      <c r="H26" s="12" t="n"/>
      <c r="I26" s="12" t="n"/>
      <c r="J26" s="12" t="n"/>
      <c r="K26" s="15">
        <f>IF(COUNTA(A26:J26,M26)=0,"",IFERROR(IF(OR(A26="",B26="",C26="",D26="",E26="",F26="",G26="",H26="",I26="",J26="",NOT(ISNUMBER(E26)),NOT(ISNUMBER(F26)),NOT(ISNUMBER(Assumptions!$B$5)),NOT(ISNUMBER(Assumptions!$B$6))),"Incomplete",IF(E26&gt;F26,"Check Dates",IF(E26&gt;Assumptions!$B$5,"Not Yet Active",IF(F26&lt;Assumptions!$B$5,"Expired",IF(G26&lt;&gt;"Received","Missing Authorization",IF(H26="Missing","Missing Instructions",IF(I26&lt;&gt;"Yes","Item Not On Site",IF(F26-Assumptions!$B$5&lt;=Assumptions!$B$6,"Expiring Soon","Current")))))))),"Check Entry"))</f>
        <v/>
      </c>
      <c r="L26" s="8">
        <f>IF(OR(A26="",F26="",NOT(ISNUMBER(F26)),NOT(ISNUMBER(Assumptions!$B$5))),"",IFERROR(F26-Assumptions!$B$5,""))</f>
        <v/>
      </c>
      <c r="M26" s="12" t="n"/>
    </row>
    <row r="27" ht="30" customHeight="1">
      <c r="A27" s="12" t="n"/>
      <c r="B27" s="12" t="n"/>
      <c r="C27" s="12" t="n"/>
      <c r="D27" s="12" t="n"/>
      <c r="E27" s="13" t="n"/>
      <c r="F27" s="13" t="n"/>
      <c r="G27" s="12" t="n"/>
      <c r="H27" s="12" t="n"/>
      <c r="I27" s="12" t="n"/>
      <c r="J27" s="12" t="n"/>
      <c r="K27" s="14">
        <f>IF(COUNTA(A27:J27,M27)=0,"",IFERROR(IF(OR(A27="",B27="",C27="",D27="",E27="",F27="",G27="",H27="",I27="",J27="",NOT(ISNUMBER(E27)),NOT(ISNUMBER(F27)),NOT(ISNUMBER(Assumptions!$B$5)),NOT(ISNUMBER(Assumptions!$B$6))),"Incomplete",IF(E27&gt;F27,"Check Dates",IF(E27&gt;Assumptions!$B$5,"Not Yet Active",IF(F27&lt;Assumptions!$B$5,"Expired",IF(G27&lt;&gt;"Received","Missing Authorization",IF(H27="Missing","Missing Instructions",IF(I27&lt;&gt;"Yes","Item Not On Site",IF(F27-Assumptions!$B$5&lt;=Assumptions!$B$6,"Expiring Soon","Current")))))))),"Check Entry"))</f>
        <v/>
      </c>
      <c r="L27" s="10">
        <f>IF(OR(A27="",F27="",NOT(ISNUMBER(F27)),NOT(ISNUMBER(Assumptions!$B$5))),"",IFERROR(F27-Assumptions!$B$5,""))</f>
        <v/>
      </c>
      <c r="M27" s="12" t="n"/>
    </row>
    <row r="28" ht="30" customHeight="1">
      <c r="A28" s="12" t="n"/>
      <c r="B28" s="12" t="n"/>
      <c r="C28" s="12" t="n"/>
      <c r="D28" s="12" t="n"/>
      <c r="E28" s="13" t="n"/>
      <c r="F28" s="13" t="n"/>
      <c r="G28" s="12" t="n"/>
      <c r="H28" s="12" t="n"/>
      <c r="I28" s="12" t="n"/>
      <c r="J28" s="12" t="n"/>
      <c r="K28" s="15">
        <f>IF(COUNTA(A28:J28,M28)=0,"",IFERROR(IF(OR(A28="",B28="",C28="",D28="",E28="",F28="",G28="",H28="",I28="",J28="",NOT(ISNUMBER(E28)),NOT(ISNUMBER(F28)),NOT(ISNUMBER(Assumptions!$B$5)),NOT(ISNUMBER(Assumptions!$B$6))),"Incomplete",IF(E28&gt;F28,"Check Dates",IF(E28&gt;Assumptions!$B$5,"Not Yet Active",IF(F28&lt;Assumptions!$B$5,"Expired",IF(G28&lt;&gt;"Received","Missing Authorization",IF(H28="Missing","Missing Instructions",IF(I28&lt;&gt;"Yes","Item Not On Site",IF(F28-Assumptions!$B$5&lt;=Assumptions!$B$6,"Expiring Soon","Current")))))))),"Check Entry"))</f>
        <v/>
      </c>
      <c r="L28" s="8">
        <f>IF(OR(A28="",F28="",NOT(ISNUMBER(F28)),NOT(ISNUMBER(Assumptions!$B$5))),"",IFERROR(F28-Assumptions!$B$5,""))</f>
        <v/>
      </c>
      <c r="M28" s="12" t="n"/>
    </row>
    <row r="29" ht="30" customHeight="1">
      <c r="A29" s="12" t="n"/>
      <c r="B29" s="12" t="n"/>
      <c r="C29" s="12" t="n"/>
      <c r="D29" s="12" t="n"/>
      <c r="E29" s="13" t="n"/>
      <c r="F29" s="13" t="n"/>
      <c r="G29" s="12" t="n"/>
      <c r="H29" s="12" t="n"/>
      <c r="I29" s="12" t="n"/>
      <c r="J29" s="12" t="n"/>
      <c r="K29" s="14">
        <f>IF(COUNTA(A29:J29,M29)=0,"",IFERROR(IF(OR(A29="",B29="",C29="",D29="",E29="",F29="",G29="",H29="",I29="",J29="",NOT(ISNUMBER(E29)),NOT(ISNUMBER(F29)),NOT(ISNUMBER(Assumptions!$B$5)),NOT(ISNUMBER(Assumptions!$B$6))),"Incomplete",IF(E29&gt;F29,"Check Dates",IF(E29&gt;Assumptions!$B$5,"Not Yet Active",IF(F29&lt;Assumptions!$B$5,"Expired",IF(G29&lt;&gt;"Received","Missing Authorization",IF(H29="Missing","Missing Instructions",IF(I29&lt;&gt;"Yes","Item Not On Site",IF(F29-Assumptions!$B$5&lt;=Assumptions!$B$6,"Expiring Soon","Current")))))))),"Check Entry"))</f>
        <v/>
      </c>
      <c r="L29" s="10">
        <f>IF(OR(A29="",F29="",NOT(ISNUMBER(F29)),NOT(ISNUMBER(Assumptions!$B$5))),"",IFERROR(F29-Assumptions!$B$5,""))</f>
        <v/>
      </c>
      <c r="M29" s="12" t="n"/>
    </row>
    <row r="30" ht="30" customHeight="1">
      <c r="A30" s="12" t="n"/>
      <c r="B30" s="12" t="n"/>
      <c r="C30" s="12" t="n"/>
      <c r="D30" s="12" t="n"/>
      <c r="E30" s="13" t="n"/>
      <c r="F30" s="13" t="n"/>
      <c r="G30" s="12" t="n"/>
      <c r="H30" s="12" t="n"/>
      <c r="I30" s="12" t="n"/>
      <c r="J30" s="12" t="n"/>
      <c r="K30" s="15">
        <f>IF(COUNTA(A30:J30,M30)=0,"",IFERROR(IF(OR(A30="",B30="",C30="",D30="",E30="",F30="",G30="",H30="",I30="",J30="",NOT(ISNUMBER(E30)),NOT(ISNUMBER(F30)),NOT(ISNUMBER(Assumptions!$B$5)),NOT(ISNUMBER(Assumptions!$B$6))),"Incomplete",IF(E30&gt;F30,"Check Dates",IF(E30&gt;Assumptions!$B$5,"Not Yet Active",IF(F30&lt;Assumptions!$B$5,"Expired",IF(G30&lt;&gt;"Received","Missing Authorization",IF(H30="Missing","Missing Instructions",IF(I30&lt;&gt;"Yes","Item Not On Site",IF(F30-Assumptions!$B$5&lt;=Assumptions!$B$6,"Expiring Soon","Current")))))))),"Check Entry"))</f>
        <v/>
      </c>
      <c r="L30" s="8">
        <f>IF(OR(A30="",F30="",NOT(ISNUMBER(F30)),NOT(ISNUMBER(Assumptions!$B$5))),"",IFERROR(F30-Assumptions!$B$5,""))</f>
        <v/>
      </c>
      <c r="M30" s="12" t="n"/>
    </row>
    <row r="31" ht="30" customHeight="1">
      <c r="A31" s="12" t="n"/>
      <c r="B31" s="12" t="n"/>
      <c r="C31" s="12" t="n"/>
      <c r="D31" s="12" t="n"/>
      <c r="E31" s="13" t="n"/>
      <c r="F31" s="13" t="n"/>
      <c r="G31" s="12" t="n"/>
      <c r="H31" s="12" t="n"/>
      <c r="I31" s="12" t="n"/>
      <c r="J31" s="12" t="n"/>
      <c r="K31" s="14">
        <f>IF(COUNTA(A31:J31,M31)=0,"",IFERROR(IF(OR(A31="",B31="",C31="",D31="",E31="",F31="",G31="",H31="",I31="",J31="",NOT(ISNUMBER(E31)),NOT(ISNUMBER(F31)),NOT(ISNUMBER(Assumptions!$B$5)),NOT(ISNUMBER(Assumptions!$B$6))),"Incomplete",IF(E31&gt;F31,"Check Dates",IF(E31&gt;Assumptions!$B$5,"Not Yet Active",IF(F31&lt;Assumptions!$B$5,"Expired",IF(G31&lt;&gt;"Received","Missing Authorization",IF(H31="Missing","Missing Instructions",IF(I31&lt;&gt;"Yes","Item Not On Site",IF(F31-Assumptions!$B$5&lt;=Assumptions!$B$6,"Expiring Soon","Current")))))))),"Check Entry"))</f>
        <v/>
      </c>
      <c r="L31" s="10">
        <f>IF(OR(A31="",F31="",NOT(ISNUMBER(F31)),NOT(ISNUMBER(Assumptions!$B$5))),"",IFERROR(F31-Assumptions!$B$5,""))</f>
        <v/>
      </c>
      <c r="M31" s="12" t="n"/>
    </row>
    <row r="32" ht="30" customHeight="1">
      <c r="A32" s="12" t="n"/>
      <c r="B32" s="12" t="n"/>
      <c r="C32" s="12" t="n"/>
      <c r="D32" s="12" t="n"/>
      <c r="E32" s="13" t="n"/>
      <c r="F32" s="13" t="n"/>
      <c r="G32" s="12" t="n"/>
      <c r="H32" s="12" t="n"/>
      <c r="I32" s="12" t="n"/>
      <c r="J32" s="12" t="n"/>
      <c r="K32" s="15">
        <f>IF(COUNTA(A32:J32,M32)=0,"",IFERROR(IF(OR(A32="",B32="",C32="",D32="",E32="",F32="",G32="",H32="",I32="",J32="",NOT(ISNUMBER(E32)),NOT(ISNUMBER(F32)),NOT(ISNUMBER(Assumptions!$B$5)),NOT(ISNUMBER(Assumptions!$B$6))),"Incomplete",IF(E32&gt;F32,"Check Dates",IF(E32&gt;Assumptions!$B$5,"Not Yet Active",IF(F32&lt;Assumptions!$B$5,"Expired",IF(G32&lt;&gt;"Received","Missing Authorization",IF(H32="Missing","Missing Instructions",IF(I32&lt;&gt;"Yes","Item Not On Site",IF(F32-Assumptions!$B$5&lt;=Assumptions!$B$6,"Expiring Soon","Current")))))))),"Check Entry"))</f>
        <v/>
      </c>
      <c r="L32" s="8">
        <f>IF(OR(A32="",F32="",NOT(ISNUMBER(F32)),NOT(ISNUMBER(Assumptions!$B$5))),"",IFERROR(F32-Assumptions!$B$5,""))</f>
        <v/>
      </c>
      <c r="M32" s="12" t="n"/>
    </row>
    <row r="33" ht="30" customHeight="1">
      <c r="A33" s="12" t="n"/>
      <c r="B33" s="12" t="n"/>
      <c r="C33" s="12" t="n"/>
      <c r="D33" s="12" t="n"/>
      <c r="E33" s="13" t="n"/>
      <c r="F33" s="13" t="n"/>
      <c r="G33" s="12" t="n"/>
      <c r="H33" s="12" t="n"/>
      <c r="I33" s="12" t="n"/>
      <c r="J33" s="12" t="n"/>
      <c r="K33" s="14">
        <f>IF(COUNTA(A33:J33,M33)=0,"",IFERROR(IF(OR(A33="",B33="",C33="",D33="",E33="",F33="",G33="",H33="",I33="",J33="",NOT(ISNUMBER(E33)),NOT(ISNUMBER(F33)),NOT(ISNUMBER(Assumptions!$B$5)),NOT(ISNUMBER(Assumptions!$B$6))),"Incomplete",IF(E33&gt;F33,"Check Dates",IF(E33&gt;Assumptions!$B$5,"Not Yet Active",IF(F33&lt;Assumptions!$B$5,"Expired",IF(G33&lt;&gt;"Received","Missing Authorization",IF(H33="Missing","Missing Instructions",IF(I33&lt;&gt;"Yes","Item Not On Site",IF(F33-Assumptions!$B$5&lt;=Assumptions!$B$6,"Expiring Soon","Current")))))))),"Check Entry"))</f>
        <v/>
      </c>
      <c r="L33" s="10">
        <f>IF(OR(A33="",F33="",NOT(ISNUMBER(F33)),NOT(ISNUMBER(Assumptions!$B$5))),"",IFERROR(F33-Assumptions!$B$5,""))</f>
        <v/>
      </c>
      <c r="M33" s="12" t="n"/>
    </row>
    <row r="34" ht="30" customHeight="1">
      <c r="A34" s="12" t="n"/>
      <c r="B34" s="12" t="n"/>
      <c r="C34" s="12" t="n"/>
      <c r="D34" s="12" t="n"/>
      <c r="E34" s="13" t="n"/>
      <c r="F34" s="13" t="n"/>
      <c r="G34" s="12" t="n"/>
      <c r="H34" s="12" t="n"/>
      <c r="I34" s="12" t="n"/>
      <c r="J34" s="12" t="n"/>
      <c r="K34" s="15">
        <f>IF(COUNTA(A34:J34,M34)=0,"",IFERROR(IF(OR(A34="",B34="",C34="",D34="",E34="",F34="",G34="",H34="",I34="",J34="",NOT(ISNUMBER(E34)),NOT(ISNUMBER(F34)),NOT(ISNUMBER(Assumptions!$B$5)),NOT(ISNUMBER(Assumptions!$B$6))),"Incomplete",IF(E34&gt;F34,"Check Dates",IF(E34&gt;Assumptions!$B$5,"Not Yet Active",IF(F34&lt;Assumptions!$B$5,"Expired",IF(G34&lt;&gt;"Received","Missing Authorization",IF(H34="Missing","Missing Instructions",IF(I34&lt;&gt;"Yes","Item Not On Site",IF(F34-Assumptions!$B$5&lt;=Assumptions!$B$6,"Expiring Soon","Current")))))))),"Check Entry"))</f>
        <v/>
      </c>
      <c r="L34" s="8">
        <f>IF(OR(A34="",F34="",NOT(ISNUMBER(F34)),NOT(ISNUMBER(Assumptions!$B$5))),"",IFERROR(F34-Assumptions!$B$5,""))</f>
        <v/>
      </c>
      <c r="M34" s="12" t="n"/>
    </row>
    <row r="35" ht="30" customHeight="1">
      <c r="A35" s="12" t="n"/>
      <c r="B35" s="12" t="n"/>
      <c r="C35" s="12" t="n"/>
      <c r="D35" s="12" t="n"/>
      <c r="E35" s="13" t="n"/>
      <c r="F35" s="13" t="n"/>
      <c r="G35" s="12" t="n"/>
      <c r="H35" s="12" t="n"/>
      <c r="I35" s="12" t="n"/>
      <c r="J35" s="12" t="n"/>
      <c r="K35" s="14">
        <f>IF(COUNTA(A35:J35,M35)=0,"",IFERROR(IF(OR(A35="",B35="",C35="",D35="",E35="",F35="",G35="",H35="",I35="",J35="",NOT(ISNUMBER(E35)),NOT(ISNUMBER(F35)),NOT(ISNUMBER(Assumptions!$B$5)),NOT(ISNUMBER(Assumptions!$B$6))),"Incomplete",IF(E35&gt;F35,"Check Dates",IF(E35&gt;Assumptions!$B$5,"Not Yet Active",IF(F35&lt;Assumptions!$B$5,"Expired",IF(G35&lt;&gt;"Received","Missing Authorization",IF(H35="Missing","Missing Instructions",IF(I35&lt;&gt;"Yes","Item Not On Site",IF(F35-Assumptions!$B$5&lt;=Assumptions!$B$6,"Expiring Soon","Current")))))))),"Check Entry"))</f>
        <v/>
      </c>
      <c r="L35" s="10">
        <f>IF(OR(A35="",F35="",NOT(ISNUMBER(F35)),NOT(ISNUMBER(Assumptions!$B$5))),"",IFERROR(F35-Assumptions!$B$5,""))</f>
        <v/>
      </c>
      <c r="M35" s="12" t="n"/>
    </row>
    <row r="36" ht="30" customHeight="1">
      <c r="A36" s="12" t="n"/>
      <c r="B36" s="12" t="n"/>
      <c r="C36" s="12" t="n"/>
      <c r="D36" s="12" t="n"/>
      <c r="E36" s="13" t="n"/>
      <c r="F36" s="13" t="n"/>
      <c r="G36" s="12" t="n"/>
      <c r="H36" s="12" t="n"/>
      <c r="I36" s="12" t="n"/>
      <c r="J36" s="12" t="n"/>
      <c r="K36" s="15">
        <f>IF(COUNTA(A36:J36,M36)=0,"",IFERROR(IF(OR(A36="",B36="",C36="",D36="",E36="",F36="",G36="",H36="",I36="",J36="",NOT(ISNUMBER(E36)),NOT(ISNUMBER(F36)),NOT(ISNUMBER(Assumptions!$B$5)),NOT(ISNUMBER(Assumptions!$B$6))),"Incomplete",IF(E36&gt;F36,"Check Dates",IF(E36&gt;Assumptions!$B$5,"Not Yet Active",IF(F36&lt;Assumptions!$B$5,"Expired",IF(G36&lt;&gt;"Received","Missing Authorization",IF(H36="Missing","Missing Instructions",IF(I36&lt;&gt;"Yes","Item Not On Site",IF(F36-Assumptions!$B$5&lt;=Assumptions!$B$6,"Expiring Soon","Current")))))))),"Check Entry"))</f>
        <v/>
      </c>
      <c r="L36" s="8">
        <f>IF(OR(A36="",F36="",NOT(ISNUMBER(F36)),NOT(ISNUMBER(Assumptions!$B$5))),"",IFERROR(F36-Assumptions!$B$5,""))</f>
        <v/>
      </c>
      <c r="M36" s="12" t="n"/>
    </row>
    <row r="37" ht="30" customHeight="1">
      <c r="A37" s="12" t="n"/>
      <c r="B37" s="12" t="n"/>
      <c r="C37" s="12" t="n"/>
      <c r="D37" s="12" t="n"/>
      <c r="E37" s="13" t="n"/>
      <c r="F37" s="13" t="n"/>
      <c r="G37" s="12" t="n"/>
      <c r="H37" s="12" t="n"/>
      <c r="I37" s="12" t="n"/>
      <c r="J37" s="12" t="n"/>
      <c r="K37" s="14">
        <f>IF(COUNTA(A37:J37,M37)=0,"",IFERROR(IF(OR(A37="",B37="",C37="",D37="",E37="",F37="",G37="",H37="",I37="",J37="",NOT(ISNUMBER(E37)),NOT(ISNUMBER(F37)),NOT(ISNUMBER(Assumptions!$B$5)),NOT(ISNUMBER(Assumptions!$B$6))),"Incomplete",IF(E37&gt;F37,"Check Dates",IF(E37&gt;Assumptions!$B$5,"Not Yet Active",IF(F37&lt;Assumptions!$B$5,"Expired",IF(G37&lt;&gt;"Received","Missing Authorization",IF(H37="Missing","Missing Instructions",IF(I37&lt;&gt;"Yes","Item Not On Site",IF(F37-Assumptions!$B$5&lt;=Assumptions!$B$6,"Expiring Soon","Current")))))))),"Check Entry"))</f>
        <v/>
      </c>
      <c r="L37" s="10">
        <f>IF(OR(A37="",F37="",NOT(ISNUMBER(F37)),NOT(ISNUMBER(Assumptions!$B$5))),"",IFERROR(F37-Assumptions!$B$5,""))</f>
        <v/>
      </c>
      <c r="M37" s="12" t="n"/>
    </row>
    <row r="38" ht="30" customHeight="1">
      <c r="A38" s="12" t="n"/>
      <c r="B38" s="12" t="n"/>
      <c r="C38" s="12" t="n"/>
      <c r="D38" s="12" t="n"/>
      <c r="E38" s="13" t="n"/>
      <c r="F38" s="13" t="n"/>
      <c r="G38" s="12" t="n"/>
      <c r="H38" s="12" t="n"/>
      <c r="I38" s="12" t="n"/>
      <c r="J38" s="12" t="n"/>
      <c r="K38" s="15">
        <f>IF(COUNTA(A38:J38,M38)=0,"",IFERROR(IF(OR(A38="",B38="",C38="",D38="",E38="",F38="",G38="",H38="",I38="",J38="",NOT(ISNUMBER(E38)),NOT(ISNUMBER(F38)),NOT(ISNUMBER(Assumptions!$B$5)),NOT(ISNUMBER(Assumptions!$B$6))),"Incomplete",IF(E38&gt;F38,"Check Dates",IF(E38&gt;Assumptions!$B$5,"Not Yet Active",IF(F38&lt;Assumptions!$B$5,"Expired",IF(G38&lt;&gt;"Received","Missing Authorization",IF(H38="Missing","Missing Instructions",IF(I38&lt;&gt;"Yes","Item Not On Site",IF(F38-Assumptions!$B$5&lt;=Assumptions!$B$6,"Expiring Soon","Current")))))))),"Check Entry"))</f>
        <v/>
      </c>
      <c r="L38" s="8">
        <f>IF(OR(A38="",F38="",NOT(ISNUMBER(F38)),NOT(ISNUMBER(Assumptions!$B$5))),"",IFERROR(F38-Assumptions!$B$5,""))</f>
        <v/>
      </c>
      <c r="M38" s="12" t="n"/>
    </row>
    <row r="39" ht="30" customHeight="1">
      <c r="A39" s="12" t="n"/>
      <c r="B39" s="12" t="n"/>
      <c r="C39" s="12" t="n"/>
      <c r="D39" s="12" t="n"/>
      <c r="E39" s="13" t="n"/>
      <c r="F39" s="13" t="n"/>
      <c r="G39" s="12" t="n"/>
      <c r="H39" s="12" t="n"/>
      <c r="I39" s="12" t="n"/>
      <c r="J39" s="12" t="n"/>
      <c r="K39" s="14">
        <f>IF(COUNTA(A39:J39,M39)=0,"",IFERROR(IF(OR(A39="",B39="",C39="",D39="",E39="",F39="",G39="",H39="",I39="",J39="",NOT(ISNUMBER(E39)),NOT(ISNUMBER(F39)),NOT(ISNUMBER(Assumptions!$B$5)),NOT(ISNUMBER(Assumptions!$B$6))),"Incomplete",IF(E39&gt;F39,"Check Dates",IF(E39&gt;Assumptions!$B$5,"Not Yet Active",IF(F39&lt;Assumptions!$B$5,"Expired",IF(G39&lt;&gt;"Received","Missing Authorization",IF(H39="Missing","Missing Instructions",IF(I39&lt;&gt;"Yes","Item Not On Site",IF(F39-Assumptions!$B$5&lt;=Assumptions!$B$6,"Expiring Soon","Current")))))))),"Check Entry"))</f>
        <v/>
      </c>
      <c r="L39" s="10">
        <f>IF(OR(A39="",F39="",NOT(ISNUMBER(F39)),NOT(ISNUMBER(Assumptions!$B$5))),"",IFERROR(F39-Assumptions!$B$5,""))</f>
        <v/>
      </c>
      <c r="M39" s="12" t="n"/>
    </row>
    <row r="40" ht="30" customHeight="1">
      <c r="A40" s="12" t="n"/>
      <c r="B40" s="12" t="n"/>
      <c r="C40" s="12" t="n"/>
      <c r="D40" s="12" t="n"/>
      <c r="E40" s="13" t="n"/>
      <c r="F40" s="13" t="n"/>
      <c r="G40" s="12" t="n"/>
      <c r="H40" s="12" t="n"/>
      <c r="I40" s="12" t="n"/>
      <c r="J40" s="12" t="n"/>
      <c r="K40" s="15">
        <f>IF(COUNTA(A40:J40,M40)=0,"",IFERROR(IF(OR(A40="",B40="",C40="",D40="",E40="",F40="",G40="",H40="",I40="",J40="",NOT(ISNUMBER(E40)),NOT(ISNUMBER(F40)),NOT(ISNUMBER(Assumptions!$B$5)),NOT(ISNUMBER(Assumptions!$B$6))),"Incomplete",IF(E40&gt;F40,"Check Dates",IF(E40&gt;Assumptions!$B$5,"Not Yet Active",IF(F40&lt;Assumptions!$B$5,"Expired",IF(G40&lt;&gt;"Received","Missing Authorization",IF(H40="Missing","Missing Instructions",IF(I40&lt;&gt;"Yes","Item Not On Site",IF(F40-Assumptions!$B$5&lt;=Assumptions!$B$6,"Expiring Soon","Current")))))))),"Check Entry"))</f>
        <v/>
      </c>
      <c r="L40" s="8">
        <f>IF(OR(A40="",F40="",NOT(ISNUMBER(F40)),NOT(ISNUMBER(Assumptions!$B$5))),"",IFERROR(F40-Assumptions!$B$5,""))</f>
        <v/>
      </c>
      <c r="M40" s="12" t="n"/>
    </row>
    <row r="41" ht="30" customHeight="1">
      <c r="A41" s="12" t="n"/>
      <c r="B41" s="12" t="n"/>
      <c r="C41" s="12" t="n"/>
      <c r="D41" s="12" t="n"/>
      <c r="E41" s="13" t="n"/>
      <c r="F41" s="13" t="n"/>
      <c r="G41" s="12" t="n"/>
      <c r="H41" s="12" t="n"/>
      <c r="I41" s="12" t="n"/>
      <c r="J41" s="12" t="n"/>
      <c r="K41" s="14">
        <f>IF(COUNTA(A41:J41,M41)=0,"",IFERROR(IF(OR(A41="",B41="",C41="",D41="",E41="",F41="",G41="",H41="",I41="",J41="",NOT(ISNUMBER(E41)),NOT(ISNUMBER(F41)),NOT(ISNUMBER(Assumptions!$B$5)),NOT(ISNUMBER(Assumptions!$B$6))),"Incomplete",IF(E41&gt;F41,"Check Dates",IF(E41&gt;Assumptions!$B$5,"Not Yet Active",IF(F41&lt;Assumptions!$B$5,"Expired",IF(G41&lt;&gt;"Received","Missing Authorization",IF(H41="Missing","Missing Instructions",IF(I41&lt;&gt;"Yes","Item Not On Site",IF(F41-Assumptions!$B$5&lt;=Assumptions!$B$6,"Expiring Soon","Current")))))))),"Check Entry"))</f>
        <v/>
      </c>
      <c r="L41" s="10">
        <f>IF(OR(A41="",F41="",NOT(ISNUMBER(F41)),NOT(ISNUMBER(Assumptions!$B$5))),"",IFERROR(F41-Assumptions!$B$5,""))</f>
        <v/>
      </c>
      <c r="M41" s="12" t="n"/>
    </row>
    <row r="42" ht="30" customHeight="1">
      <c r="A42" s="12" t="n"/>
      <c r="B42" s="12" t="n"/>
      <c r="C42" s="12" t="n"/>
      <c r="D42" s="12" t="n"/>
      <c r="E42" s="13" t="n"/>
      <c r="F42" s="13" t="n"/>
      <c r="G42" s="12" t="n"/>
      <c r="H42" s="12" t="n"/>
      <c r="I42" s="12" t="n"/>
      <c r="J42" s="12" t="n"/>
      <c r="K42" s="15">
        <f>IF(COUNTA(A42:J42,M42)=0,"",IFERROR(IF(OR(A42="",B42="",C42="",D42="",E42="",F42="",G42="",H42="",I42="",J42="",NOT(ISNUMBER(E42)),NOT(ISNUMBER(F42)),NOT(ISNUMBER(Assumptions!$B$5)),NOT(ISNUMBER(Assumptions!$B$6))),"Incomplete",IF(E42&gt;F42,"Check Dates",IF(E42&gt;Assumptions!$B$5,"Not Yet Active",IF(F42&lt;Assumptions!$B$5,"Expired",IF(G42&lt;&gt;"Received","Missing Authorization",IF(H42="Missing","Missing Instructions",IF(I42&lt;&gt;"Yes","Item Not On Site",IF(F42-Assumptions!$B$5&lt;=Assumptions!$B$6,"Expiring Soon","Current")))))))),"Check Entry"))</f>
        <v/>
      </c>
      <c r="L42" s="8">
        <f>IF(OR(A42="",F42="",NOT(ISNUMBER(F42)),NOT(ISNUMBER(Assumptions!$B$5))),"",IFERROR(F42-Assumptions!$B$5,""))</f>
        <v/>
      </c>
      <c r="M42" s="12" t="n"/>
    </row>
    <row r="43" ht="30" customHeight="1">
      <c r="A43" s="12" t="n"/>
      <c r="B43" s="12" t="n"/>
      <c r="C43" s="12" t="n"/>
      <c r="D43" s="12" t="n"/>
      <c r="E43" s="13" t="n"/>
      <c r="F43" s="13" t="n"/>
      <c r="G43" s="12" t="n"/>
      <c r="H43" s="12" t="n"/>
      <c r="I43" s="12" t="n"/>
      <c r="J43" s="12" t="n"/>
      <c r="K43" s="14">
        <f>IF(COUNTA(A43:J43,M43)=0,"",IFERROR(IF(OR(A43="",B43="",C43="",D43="",E43="",F43="",G43="",H43="",I43="",J43="",NOT(ISNUMBER(E43)),NOT(ISNUMBER(F43)),NOT(ISNUMBER(Assumptions!$B$5)),NOT(ISNUMBER(Assumptions!$B$6))),"Incomplete",IF(E43&gt;F43,"Check Dates",IF(E43&gt;Assumptions!$B$5,"Not Yet Active",IF(F43&lt;Assumptions!$B$5,"Expired",IF(G43&lt;&gt;"Received","Missing Authorization",IF(H43="Missing","Missing Instructions",IF(I43&lt;&gt;"Yes","Item Not On Site",IF(F43-Assumptions!$B$5&lt;=Assumptions!$B$6,"Expiring Soon","Current")))))))),"Check Entry"))</f>
        <v/>
      </c>
      <c r="L43" s="10">
        <f>IF(OR(A43="",F43="",NOT(ISNUMBER(F43)),NOT(ISNUMBER(Assumptions!$B$5))),"",IFERROR(F43-Assumptions!$B$5,""))</f>
        <v/>
      </c>
      <c r="M43" s="12" t="n"/>
    </row>
    <row r="44" ht="30" customHeight="1">
      <c r="A44" s="12" t="n"/>
      <c r="B44" s="12" t="n"/>
      <c r="C44" s="12" t="n"/>
      <c r="D44" s="12" t="n"/>
      <c r="E44" s="13" t="n"/>
      <c r="F44" s="13" t="n"/>
      <c r="G44" s="12" t="n"/>
      <c r="H44" s="12" t="n"/>
      <c r="I44" s="12" t="n"/>
      <c r="J44" s="12" t="n"/>
      <c r="K44" s="15">
        <f>IF(COUNTA(A44:J44,M44)=0,"",IFERROR(IF(OR(A44="",B44="",C44="",D44="",E44="",F44="",G44="",H44="",I44="",J44="",NOT(ISNUMBER(E44)),NOT(ISNUMBER(F44)),NOT(ISNUMBER(Assumptions!$B$5)),NOT(ISNUMBER(Assumptions!$B$6))),"Incomplete",IF(E44&gt;F44,"Check Dates",IF(E44&gt;Assumptions!$B$5,"Not Yet Active",IF(F44&lt;Assumptions!$B$5,"Expired",IF(G44&lt;&gt;"Received","Missing Authorization",IF(H44="Missing","Missing Instructions",IF(I44&lt;&gt;"Yes","Item Not On Site",IF(F44-Assumptions!$B$5&lt;=Assumptions!$B$6,"Expiring Soon","Current")))))))),"Check Entry"))</f>
        <v/>
      </c>
      <c r="L44" s="8">
        <f>IF(OR(A44="",F44="",NOT(ISNUMBER(F44)),NOT(ISNUMBER(Assumptions!$B$5))),"",IFERROR(F44-Assumptions!$B$5,""))</f>
        <v/>
      </c>
      <c r="M44" s="12" t="n"/>
    </row>
    <row r="45" ht="30" customHeight="1">
      <c r="A45" s="12" t="n"/>
      <c r="B45" s="12" t="n"/>
      <c r="C45" s="12" t="n"/>
      <c r="D45" s="12" t="n"/>
      <c r="E45" s="13" t="n"/>
      <c r="F45" s="13" t="n"/>
      <c r="G45" s="12" t="n"/>
      <c r="H45" s="12" t="n"/>
      <c r="I45" s="12" t="n"/>
      <c r="J45" s="12" t="n"/>
      <c r="K45" s="14">
        <f>IF(COUNTA(A45:J45,M45)=0,"",IFERROR(IF(OR(A45="",B45="",C45="",D45="",E45="",F45="",G45="",H45="",I45="",J45="",NOT(ISNUMBER(E45)),NOT(ISNUMBER(F45)),NOT(ISNUMBER(Assumptions!$B$5)),NOT(ISNUMBER(Assumptions!$B$6))),"Incomplete",IF(E45&gt;F45,"Check Dates",IF(E45&gt;Assumptions!$B$5,"Not Yet Active",IF(F45&lt;Assumptions!$B$5,"Expired",IF(G45&lt;&gt;"Received","Missing Authorization",IF(H45="Missing","Missing Instructions",IF(I45&lt;&gt;"Yes","Item Not On Site",IF(F45-Assumptions!$B$5&lt;=Assumptions!$B$6,"Expiring Soon","Current")))))))),"Check Entry"))</f>
        <v/>
      </c>
      <c r="L45" s="10">
        <f>IF(OR(A45="",F45="",NOT(ISNUMBER(F45)),NOT(ISNUMBER(Assumptions!$B$5))),"",IFERROR(F45-Assumptions!$B$5,""))</f>
        <v/>
      </c>
      <c r="M45" s="12" t="n"/>
    </row>
    <row r="46" ht="30" customHeight="1">
      <c r="A46" s="12" t="n"/>
      <c r="B46" s="12" t="n"/>
      <c r="C46" s="12" t="n"/>
      <c r="D46" s="12" t="n"/>
      <c r="E46" s="13" t="n"/>
      <c r="F46" s="13" t="n"/>
      <c r="G46" s="12" t="n"/>
      <c r="H46" s="12" t="n"/>
      <c r="I46" s="12" t="n"/>
      <c r="J46" s="12" t="n"/>
      <c r="K46" s="15">
        <f>IF(COUNTA(A46:J46,M46)=0,"",IFERROR(IF(OR(A46="",B46="",C46="",D46="",E46="",F46="",G46="",H46="",I46="",J46="",NOT(ISNUMBER(E46)),NOT(ISNUMBER(F46)),NOT(ISNUMBER(Assumptions!$B$5)),NOT(ISNUMBER(Assumptions!$B$6))),"Incomplete",IF(E46&gt;F46,"Check Dates",IF(E46&gt;Assumptions!$B$5,"Not Yet Active",IF(F46&lt;Assumptions!$B$5,"Expired",IF(G46&lt;&gt;"Received","Missing Authorization",IF(H46="Missing","Missing Instructions",IF(I46&lt;&gt;"Yes","Item Not On Site",IF(F46-Assumptions!$B$5&lt;=Assumptions!$B$6,"Expiring Soon","Current")))))))),"Check Entry"))</f>
        <v/>
      </c>
      <c r="L46" s="8">
        <f>IF(OR(A46="",F46="",NOT(ISNUMBER(F46)),NOT(ISNUMBER(Assumptions!$B$5))),"",IFERROR(F46-Assumptions!$B$5,""))</f>
        <v/>
      </c>
      <c r="M46" s="12" t="n"/>
    </row>
    <row r="47" ht="30" customHeight="1">
      <c r="A47" s="12" t="n"/>
      <c r="B47" s="12" t="n"/>
      <c r="C47" s="12" t="n"/>
      <c r="D47" s="12" t="n"/>
      <c r="E47" s="13" t="n"/>
      <c r="F47" s="13" t="n"/>
      <c r="G47" s="12" t="n"/>
      <c r="H47" s="12" t="n"/>
      <c r="I47" s="12" t="n"/>
      <c r="J47" s="12" t="n"/>
      <c r="K47" s="14">
        <f>IF(COUNTA(A47:J47,M47)=0,"",IFERROR(IF(OR(A47="",B47="",C47="",D47="",E47="",F47="",G47="",H47="",I47="",J47="",NOT(ISNUMBER(E47)),NOT(ISNUMBER(F47)),NOT(ISNUMBER(Assumptions!$B$5)),NOT(ISNUMBER(Assumptions!$B$6))),"Incomplete",IF(E47&gt;F47,"Check Dates",IF(E47&gt;Assumptions!$B$5,"Not Yet Active",IF(F47&lt;Assumptions!$B$5,"Expired",IF(G47&lt;&gt;"Received","Missing Authorization",IF(H47="Missing","Missing Instructions",IF(I47&lt;&gt;"Yes","Item Not On Site",IF(F47-Assumptions!$B$5&lt;=Assumptions!$B$6,"Expiring Soon","Current")))))))),"Check Entry"))</f>
        <v/>
      </c>
      <c r="L47" s="10">
        <f>IF(OR(A47="",F47="",NOT(ISNUMBER(F47)),NOT(ISNUMBER(Assumptions!$B$5))),"",IFERROR(F47-Assumptions!$B$5,""))</f>
        <v/>
      </c>
      <c r="M47" s="12" t="n"/>
    </row>
    <row r="48" ht="30" customHeight="1">
      <c r="A48" s="12" t="n"/>
      <c r="B48" s="12" t="n"/>
      <c r="C48" s="12" t="n"/>
      <c r="D48" s="12" t="n"/>
      <c r="E48" s="13" t="n"/>
      <c r="F48" s="13" t="n"/>
      <c r="G48" s="12" t="n"/>
      <c r="H48" s="12" t="n"/>
      <c r="I48" s="12" t="n"/>
      <c r="J48" s="12" t="n"/>
      <c r="K48" s="15">
        <f>IF(COUNTA(A48:J48,M48)=0,"",IFERROR(IF(OR(A48="",B48="",C48="",D48="",E48="",F48="",G48="",H48="",I48="",J48="",NOT(ISNUMBER(E48)),NOT(ISNUMBER(F48)),NOT(ISNUMBER(Assumptions!$B$5)),NOT(ISNUMBER(Assumptions!$B$6))),"Incomplete",IF(E48&gt;F48,"Check Dates",IF(E48&gt;Assumptions!$B$5,"Not Yet Active",IF(F48&lt;Assumptions!$B$5,"Expired",IF(G48&lt;&gt;"Received","Missing Authorization",IF(H48="Missing","Missing Instructions",IF(I48&lt;&gt;"Yes","Item Not On Site",IF(F48-Assumptions!$B$5&lt;=Assumptions!$B$6,"Expiring Soon","Current")))))))),"Check Entry"))</f>
        <v/>
      </c>
      <c r="L48" s="8">
        <f>IF(OR(A48="",F48="",NOT(ISNUMBER(F48)),NOT(ISNUMBER(Assumptions!$B$5))),"",IFERROR(F48-Assumptions!$B$5,""))</f>
        <v/>
      </c>
      <c r="M48" s="12" t="n"/>
    </row>
    <row r="49" ht="30" customHeight="1">
      <c r="A49" s="12" t="n"/>
      <c r="B49" s="12" t="n"/>
      <c r="C49" s="12" t="n"/>
      <c r="D49" s="12" t="n"/>
      <c r="E49" s="13" t="n"/>
      <c r="F49" s="13" t="n"/>
      <c r="G49" s="12" t="n"/>
      <c r="H49" s="12" t="n"/>
      <c r="I49" s="12" t="n"/>
      <c r="J49" s="12" t="n"/>
      <c r="K49" s="14">
        <f>IF(COUNTA(A49:J49,M49)=0,"",IFERROR(IF(OR(A49="",B49="",C49="",D49="",E49="",F49="",G49="",H49="",I49="",J49="",NOT(ISNUMBER(E49)),NOT(ISNUMBER(F49)),NOT(ISNUMBER(Assumptions!$B$5)),NOT(ISNUMBER(Assumptions!$B$6))),"Incomplete",IF(E49&gt;F49,"Check Dates",IF(E49&gt;Assumptions!$B$5,"Not Yet Active",IF(F49&lt;Assumptions!$B$5,"Expired",IF(G49&lt;&gt;"Received","Missing Authorization",IF(H49="Missing","Missing Instructions",IF(I49&lt;&gt;"Yes","Item Not On Site",IF(F49-Assumptions!$B$5&lt;=Assumptions!$B$6,"Expiring Soon","Current")))))))),"Check Entry"))</f>
        <v/>
      </c>
      <c r="L49" s="10">
        <f>IF(OR(A49="",F49="",NOT(ISNUMBER(F49)),NOT(ISNUMBER(Assumptions!$B$5))),"",IFERROR(F49-Assumptions!$B$5,""))</f>
        <v/>
      </c>
      <c r="M49" s="12" t="n"/>
    </row>
    <row r="50" ht="30" customHeight="1">
      <c r="A50" s="12" t="n"/>
      <c r="B50" s="12" t="n"/>
      <c r="C50" s="12" t="n"/>
      <c r="D50" s="12" t="n"/>
      <c r="E50" s="13" t="n"/>
      <c r="F50" s="13" t="n"/>
      <c r="G50" s="12" t="n"/>
      <c r="H50" s="12" t="n"/>
      <c r="I50" s="12" t="n"/>
      <c r="J50" s="12" t="n"/>
      <c r="K50" s="15">
        <f>IF(COUNTA(A50:J50,M50)=0,"",IFERROR(IF(OR(A50="",B50="",C50="",D50="",E50="",F50="",G50="",H50="",I50="",J50="",NOT(ISNUMBER(E50)),NOT(ISNUMBER(F50)),NOT(ISNUMBER(Assumptions!$B$5)),NOT(ISNUMBER(Assumptions!$B$6))),"Incomplete",IF(E50&gt;F50,"Check Dates",IF(E50&gt;Assumptions!$B$5,"Not Yet Active",IF(F50&lt;Assumptions!$B$5,"Expired",IF(G50&lt;&gt;"Received","Missing Authorization",IF(H50="Missing","Missing Instructions",IF(I50&lt;&gt;"Yes","Item Not On Site",IF(F50-Assumptions!$B$5&lt;=Assumptions!$B$6,"Expiring Soon","Current")))))))),"Check Entry"))</f>
        <v/>
      </c>
      <c r="L50" s="8">
        <f>IF(OR(A50="",F50="",NOT(ISNUMBER(F50)),NOT(ISNUMBER(Assumptions!$B$5))),"",IFERROR(F50-Assumptions!$B$5,""))</f>
        <v/>
      </c>
      <c r="M50" s="12" t="n"/>
    </row>
    <row r="51" ht="30" customHeight="1">
      <c r="A51" s="12" t="n"/>
      <c r="B51" s="12" t="n"/>
      <c r="C51" s="12" t="n"/>
      <c r="D51" s="12" t="n"/>
      <c r="E51" s="13" t="n"/>
      <c r="F51" s="13" t="n"/>
      <c r="G51" s="12" t="n"/>
      <c r="H51" s="12" t="n"/>
      <c r="I51" s="12" t="n"/>
      <c r="J51" s="12" t="n"/>
      <c r="K51" s="14">
        <f>IF(COUNTA(A51:J51,M51)=0,"",IFERROR(IF(OR(A51="",B51="",C51="",D51="",E51="",F51="",G51="",H51="",I51="",J51="",NOT(ISNUMBER(E51)),NOT(ISNUMBER(F51)),NOT(ISNUMBER(Assumptions!$B$5)),NOT(ISNUMBER(Assumptions!$B$6))),"Incomplete",IF(E51&gt;F51,"Check Dates",IF(E51&gt;Assumptions!$B$5,"Not Yet Active",IF(F51&lt;Assumptions!$B$5,"Expired",IF(G51&lt;&gt;"Received","Missing Authorization",IF(H51="Missing","Missing Instructions",IF(I51&lt;&gt;"Yes","Item Not On Site",IF(F51-Assumptions!$B$5&lt;=Assumptions!$B$6,"Expiring Soon","Current")))))))),"Check Entry"))</f>
        <v/>
      </c>
      <c r="L51" s="10">
        <f>IF(OR(A51="",F51="",NOT(ISNUMBER(F51)),NOT(ISNUMBER(Assumptions!$B$5))),"",IFERROR(F51-Assumptions!$B$5,""))</f>
        <v/>
      </c>
      <c r="M51" s="12" t="n"/>
    </row>
    <row r="52" ht="30" customHeight="1">
      <c r="A52" s="12" t="n"/>
      <c r="B52" s="12" t="n"/>
      <c r="C52" s="12" t="n"/>
      <c r="D52" s="12" t="n"/>
      <c r="E52" s="13" t="n"/>
      <c r="F52" s="13" t="n"/>
      <c r="G52" s="12" t="n"/>
      <c r="H52" s="12" t="n"/>
      <c r="I52" s="12" t="n"/>
      <c r="J52" s="12" t="n"/>
      <c r="K52" s="15">
        <f>IF(COUNTA(A52:J52,M52)=0,"",IFERROR(IF(OR(A52="",B52="",C52="",D52="",E52="",F52="",G52="",H52="",I52="",J52="",NOT(ISNUMBER(E52)),NOT(ISNUMBER(F52)),NOT(ISNUMBER(Assumptions!$B$5)),NOT(ISNUMBER(Assumptions!$B$6))),"Incomplete",IF(E52&gt;F52,"Check Dates",IF(E52&gt;Assumptions!$B$5,"Not Yet Active",IF(F52&lt;Assumptions!$B$5,"Expired",IF(G52&lt;&gt;"Received","Missing Authorization",IF(H52="Missing","Missing Instructions",IF(I52&lt;&gt;"Yes","Item Not On Site",IF(F52-Assumptions!$B$5&lt;=Assumptions!$B$6,"Expiring Soon","Current")))))))),"Check Entry"))</f>
        <v/>
      </c>
      <c r="L52" s="8">
        <f>IF(OR(A52="",F52="",NOT(ISNUMBER(F52)),NOT(ISNUMBER(Assumptions!$B$5))),"",IFERROR(F52-Assumptions!$B$5,""))</f>
        <v/>
      </c>
      <c r="M52" s="12" t="n"/>
    </row>
    <row r="53" ht="30" customHeight="1">
      <c r="A53" s="12" t="n"/>
      <c r="B53" s="12" t="n"/>
      <c r="C53" s="12" t="n"/>
      <c r="D53" s="12" t="n"/>
      <c r="E53" s="13" t="n"/>
      <c r="F53" s="13" t="n"/>
      <c r="G53" s="12" t="n"/>
      <c r="H53" s="12" t="n"/>
      <c r="I53" s="12" t="n"/>
      <c r="J53" s="12" t="n"/>
      <c r="K53" s="14">
        <f>IF(COUNTA(A53:J53,M53)=0,"",IFERROR(IF(OR(A53="",B53="",C53="",D53="",E53="",F53="",G53="",H53="",I53="",J53="",NOT(ISNUMBER(E53)),NOT(ISNUMBER(F53)),NOT(ISNUMBER(Assumptions!$B$5)),NOT(ISNUMBER(Assumptions!$B$6))),"Incomplete",IF(E53&gt;F53,"Check Dates",IF(E53&gt;Assumptions!$B$5,"Not Yet Active",IF(F53&lt;Assumptions!$B$5,"Expired",IF(G53&lt;&gt;"Received","Missing Authorization",IF(H53="Missing","Missing Instructions",IF(I53&lt;&gt;"Yes","Item Not On Site",IF(F53-Assumptions!$B$5&lt;=Assumptions!$B$6,"Expiring Soon","Current")))))))),"Check Entry"))</f>
        <v/>
      </c>
      <c r="L53" s="10">
        <f>IF(OR(A53="",F53="",NOT(ISNUMBER(F53)),NOT(ISNUMBER(Assumptions!$B$5))),"",IFERROR(F53-Assumptions!$B$5,""))</f>
        <v/>
      </c>
      <c r="M53" s="12" t="n"/>
    </row>
    <row r="54" ht="30" customHeight="1">
      <c r="A54" s="12" t="n"/>
      <c r="B54" s="12" t="n"/>
      <c r="C54" s="12" t="n"/>
      <c r="D54" s="12" t="n"/>
      <c r="E54" s="13" t="n"/>
      <c r="F54" s="13" t="n"/>
      <c r="G54" s="12" t="n"/>
      <c r="H54" s="12" t="n"/>
      <c r="I54" s="12" t="n"/>
      <c r="J54" s="12" t="n"/>
      <c r="K54" s="15">
        <f>IF(COUNTA(A54:J54,M54)=0,"",IFERROR(IF(OR(A54="",B54="",C54="",D54="",E54="",F54="",G54="",H54="",I54="",J54="",NOT(ISNUMBER(E54)),NOT(ISNUMBER(F54)),NOT(ISNUMBER(Assumptions!$B$5)),NOT(ISNUMBER(Assumptions!$B$6))),"Incomplete",IF(E54&gt;F54,"Check Dates",IF(E54&gt;Assumptions!$B$5,"Not Yet Active",IF(F54&lt;Assumptions!$B$5,"Expired",IF(G54&lt;&gt;"Received","Missing Authorization",IF(H54="Missing","Missing Instructions",IF(I54&lt;&gt;"Yes","Item Not On Site",IF(F54-Assumptions!$B$5&lt;=Assumptions!$B$6,"Expiring Soon","Current")))))))),"Check Entry"))</f>
        <v/>
      </c>
      <c r="L54" s="8">
        <f>IF(OR(A54="",F54="",NOT(ISNUMBER(F54)),NOT(ISNUMBER(Assumptions!$B$5))),"",IFERROR(F54-Assumptions!$B$5,""))</f>
        <v/>
      </c>
      <c r="M54" s="12" t="n"/>
    </row>
    <row r="55" ht="30" customHeight="1">
      <c r="A55" s="12" t="n"/>
      <c r="B55" s="12" t="n"/>
      <c r="C55" s="12" t="n"/>
      <c r="D55" s="12" t="n"/>
      <c r="E55" s="13" t="n"/>
      <c r="F55" s="13" t="n"/>
      <c r="G55" s="12" t="n"/>
      <c r="H55" s="12" t="n"/>
      <c r="I55" s="12" t="n"/>
      <c r="J55" s="12" t="n"/>
      <c r="K55" s="14">
        <f>IF(COUNTA(A55:J55,M55)=0,"",IFERROR(IF(OR(A55="",B55="",C55="",D55="",E55="",F55="",G55="",H55="",I55="",J55="",NOT(ISNUMBER(E55)),NOT(ISNUMBER(F55)),NOT(ISNUMBER(Assumptions!$B$5)),NOT(ISNUMBER(Assumptions!$B$6))),"Incomplete",IF(E55&gt;F55,"Check Dates",IF(E55&gt;Assumptions!$B$5,"Not Yet Active",IF(F55&lt;Assumptions!$B$5,"Expired",IF(G55&lt;&gt;"Received","Missing Authorization",IF(H55="Missing","Missing Instructions",IF(I55&lt;&gt;"Yes","Item Not On Site",IF(F55-Assumptions!$B$5&lt;=Assumptions!$B$6,"Expiring Soon","Current")))))))),"Check Entry"))</f>
        <v/>
      </c>
      <c r="L55" s="10">
        <f>IF(OR(A55="",F55="",NOT(ISNUMBER(F55)),NOT(ISNUMBER(Assumptions!$B$5))),"",IFERROR(F55-Assumptions!$B$5,""))</f>
        <v/>
      </c>
      <c r="M55" s="12" t="n"/>
    </row>
    <row r="56" ht="30" customHeight="1">
      <c r="A56" s="12" t="n"/>
      <c r="B56" s="12" t="n"/>
      <c r="C56" s="12" t="n"/>
      <c r="D56" s="12" t="n"/>
      <c r="E56" s="13" t="n"/>
      <c r="F56" s="13" t="n"/>
      <c r="G56" s="12" t="n"/>
      <c r="H56" s="12" t="n"/>
      <c r="I56" s="12" t="n"/>
      <c r="J56" s="12" t="n"/>
      <c r="K56" s="15">
        <f>IF(COUNTA(A56:J56,M56)=0,"",IFERROR(IF(OR(A56="",B56="",C56="",D56="",E56="",F56="",G56="",H56="",I56="",J56="",NOT(ISNUMBER(E56)),NOT(ISNUMBER(F56)),NOT(ISNUMBER(Assumptions!$B$5)),NOT(ISNUMBER(Assumptions!$B$6))),"Incomplete",IF(E56&gt;F56,"Check Dates",IF(E56&gt;Assumptions!$B$5,"Not Yet Active",IF(F56&lt;Assumptions!$B$5,"Expired",IF(G56&lt;&gt;"Received","Missing Authorization",IF(H56="Missing","Missing Instructions",IF(I56&lt;&gt;"Yes","Item Not On Site",IF(F56-Assumptions!$B$5&lt;=Assumptions!$B$6,"Expiring Soon","Current")))))))),"Check Entry"))</f>
        <v/>
      </c>
      <c r="L56" s="8">
        <f>IF(OR(A56="",F56="",NOT(ISNUMBER(F56)),NOT(ISNUMBER(Assumptions!$B$5))),"",IFERROR(F56-Assumptions!$B$5,""))</f>
        <v/>
      </c>
      <c r="M56" s="12" t="n"/>
    </row>
    <row r="57" ht="30" customHeight="1">
      <c r="A57" s="12" t="n"/>
      <c r="B57" s="12" t="n"/>
      <c r="C57" s="12" t="n"/>
      <c r="D57" s="12" t="n"/>
      <c r="E57" s="13" t="n"/>
      <c r="F57" s="13" t="n"/>
      <c r="G57" s="12" t="n"/>
      <c r="H57" s="12" t="n"/>
      <c r="I57" s="12" t="n"/>
      <c r="J57" s="12" t="n"/>
      <c r="K57" s="14">
        <f>IF(COUNTA(A57:J57,M57)=0,"",IFERROR(IF(OR(A57="",B57="",C57="",D57="",E57="",F57="",G57="",H57="",I57="",J57="",NOT(ISNUMBER(E57)),NOT(ISNUMBER(F57)),NOT(ISNUMBER(Assumptions!$B$5)),NOT(ISNUMBER(Assumptions!$B$6))),"Incomplete",IF(E57&gt;F57,"Check Dates",IF(E57&gt;Assumptions!$B$5,"Not Yet Active",IF(F57&lt;Assumptions!$B$5,"Expired",IF(G57&lt;&gt;"Received","Missing Authorization",IF(H57="Missing","Missing Instructions",IF(I57&lt;&gt;"Yes","Item Not On Site",IF(F57-Assumptions!$B$5&lt;=Assumptions!$B$6,"Expiring Soon","Current")))))))),"Check Entry"))</f>
        <v/>
      </c>
      <c r="L57" s="10">
        <f>IF(OR(A57="",F57="",NOT(ISNUMBER(F57)),NOT(ISNUMBER(Assumptions!$B$5))),"",IFERROR(F57-Assumptions!$B$5,""))</f>
        <v/>
      </c>
      <c r="M57" s="12" t="n"/>
    </row>
    <row r="58" ht="30" customHeight="1">
      <c r="A58" s="12" t="n"/>
      <c r="B58" s="12" t="n"/>
      <c r="C58" s="12" t="n"/>
      <c r="D58" s="12" t="n"/>
      <c r="E58" s="13" t="n"/>
      <c r="F58" s="13" t="n"/>
      <c r="G58" s="12" t="n"/>
      <c r="H58" s="12" t="n"/>
      <c r="I58" s="12" t="n"/>
      <c r="J58" s="12" t="n"/>
      <c r="K58" s="15">
        <f>IF(COUNTA(A58:J58,M58)=0,"",IFERROR(IF(OR(A58="",B58="",C58="",D58="",E58="",F58="",G58="",H58="",I58="",J58="",NOT(ISNUMBER(E58)),NOT(ISNUMBER(F58)),NOT(ISNUMBER(Assumptions!$B$5)),NOT(ISNUMBER(Assumptions!$B$6))),"Incomplete",IF(E58&gt;F58,"Check Dates",IF(E58&gt;Assumptions!$B$5,"Not Yet Active",IF(F58&lt;Assumptions!$B$5,"Expired",IF(G58&lt;&gt;"Received","Missing Authorization",IF(H58="Missing","Missing Instructions",IF(I58&lt;&gt;"Yes","Item Not On Site",IF(F58-Assumptions!$B$5&lt;=Assumptions!$B$6,"Expiring Soon","Current")))))))),"Check Entry"))</f>
        <v/>
      </c>
      <c r="L58" s="8">
        <f>IF(OR(A58="",F58="",NOT(ISNUMBER(F58)),NOT(ISNUMBER(Assumptions!$B$5))),"",IFERROR(F58-Assumptions!$B$5,""))</f>
        <v/>
      </c>
      <c r="M58" s="12" t="n"/>
    </row>
    <row r="59" ht="30" customHeight="1">
      <c r="A59" s="12" t="n"/>
      <c r="B59" s="12" t="n"/>
      <c r="C59" s="12" t="n"/>
      <c r="D59" s="12" t="n"/>
      <c r="E59" s="13" t="n"/>
      <c r="F59" s="13" t="n"/>
      <c r="G59" s="12" t="n"/>
      <c r="H59" s="12" t="n"/>
      <c r="I59" s="12" t="n"/>
      <c r="J59" s="12" t="n"/>
      <c r="K59" s="14">
        <f>IF(COUNTA(A59:J59,M59)=0,"",IFERROR(IF(OR(A59="",B59="",C59="",D59="",E59="",F59="",G59="",H59="",I59="",J59="",NOT(ISNUMBER(E59)),NOT(ISNUMBER(F59)),NOT(ISNUMBER(Assumptions!$B$5)),NOT(ISNUMBER(Assumptions!$B$6))),"Incomplete",IF(E59&gt;F59,"Check Dates",IF(E59&gt;Assumptions!$B$5,"Not Yet Active",IF(F59&lt;Assumptions!$B$5,"Expired",IF(G59&lt;&gt;"Received","Missing Authorization",IF(H59="Missing","Missing Instructions",IF(I59&lt;&gt;"Yes","Item Not On Site",IF(F59-Assumptions!$B$5&lt;=Assumptions!$B$6,"Expiring Soon","Current")))))))),"Check Entry"))</f>
        <v/>
      </c>
      <c r="L59" s="10">
        <f>IF(OR(A59="",F59="",NOT(ISNUMBER(F59)),NOT(ISNUMBER(Assumptions!$B$5))),"",IFERROR(F59-Assumptions!$B$5,""))</f>
        <v/>
      </c>
      <c r="M59" s="12" t="n"/>
    </row>
    <row r="60" ht="30" customHeight="1">
      <c r="A60" s="12" t="n"/>
      <c r="B60" s="12" t="n"/>
      <c r="C60" s="12" t="n"/>
      <c r="D60" s="12" t="n"/>
      <c r="E60" s="13" t="n"/>
      <c r="F60" s="13" t="n"/>
      <c r="G60" s="12" t="n"/>
      <c r="H60" s="12" t="n"/>
      <c r="I60" s="12" t="n"/>
      <c r="J60" s="12" t="n"/>
      <c r="K60" s="15">
        <f>IF(COUNTA(A60:J60,M60)=0,"",IFERROR(IF(OR(A60="",B60="",C60="",D60="",E60="",F60="",G60="",H60="",I60="",J60="",NOT(ISNUMBER(E60)),NOT(ISNUMBER(F60)),NOT(ISNUMBER(Assumptions!$B$5)),NOT(ISNUMBER(Assumptions!$B$6))),"Incomplete",IF(E60&gt;F60,"Check Dates",IF(E60&gt;Assumptions!$B$5,"Not Yet Active",IF(F60&lt;Assumptions!$B$5,"Expired",IF(G60&lt;&gt;"Received","Missing Authorization",IF(H60="Missing","Missing Instructions",IF(I60&lt;&gt;"Yes","Item Not On Site",IF(F60-Assumptions!$B$5&lt;=Assumptions!$B$6,"Expiring Soon","Current")))))))),"Check Entry"))</f>
        <v/>
      </c>
      <c r="L60" s="8">
        <f>IF(OR(A60="",F60="",NOT(ISNUMBER(F60)),NOT(ISNUMBER(Assumptions!$B$5))),"",IFERROR(F60-Assumptions!$B$5,""))</f>
        <v/>
      </c>
      <c r="M60" s="12" t="n"/>
    </row>
    <row r="61" ht="30" customHeight="1">
      <c r="A61" s="12" t="n"/>
      <c r="B61" s="12" t="n"/>
      <c r="C61" s="12" t="n"/>
      <c r="D61" s="12" t="n"/>
      <c r="E61" s="13" t="n"/>
      <c r="F61" s="13" t="n"/>
      <c r="G61" s="12" t="n"/>
      <c r="H61" s="12" t="n"/>
      <c r="I61" s="12" t="n"/>
      <c r="J61" s="12" t="n"/>
      <c r="K61" s="14">
        <f>IF(COUNTA(A61:J61,M61)=0,"",IFERROR(IF(OR(A61="",B61="",C61="",D61="",E61="",F61="",G61="",H61="",I61="",J61="",NOT(ISNUMBER(E61)),NOT(ISNUMBER(F61)),NOT(ISNUMBER(Assumptions!$B$5)),NOT(ISNUMBER(Assumptions!$B$6))),"Incomplete",IF(E61&gt;F61,"Check Dates",IF(E61&gt;Assumptions!$B$5,"Not Yet Active",IF(F61&lt;Assumptions!$B$5,"Expired",IF(G61&lt;&gt;"Received","Missing Authorization",IF(H61="Missing","Missing Instructions",IF(I61&lt;&gt;"Yes","Item Not On Site",IF(F61-Assumptions!$B$5&lt;=Assumptions!$B$6,"Expiring Soon","Current")))))))),"Check Entry"))</f>
        <v/>
      </c>
      <c r="L61" s="10">
        <f>IF(OR(A61="",F61="",NOT(ISNUMBER(F61)),NOT(ISNUMBER(Assumptions!$B$5))),"",IFERROR(F61-Assumptions!$B$5,""))</f>
        <v/>
      </c>
      <c r="M61" s="12" t="n"/>
    </row>
    <row r="62" ht="30" customHeight="1">
      <c r="A62" s="12" t="n"/>
      <c r="B62" s="12" t="n"/>
      <c r="C62" s="12" t="n"/>
      <c r="D62" s="12" t="n"/>
      <c r="E62" s="13" t="n"/>
      <c r="F62" s="13" t="n"/>
      <c r="G62" s="12" t="n"/>
      <c r="H62" s="12" t="n"/>
      <c r="I62" s="12" t="n"/>
      <c r="J62" s="12" t="n"/>
      <c r="K62" s="15">
        <f>IF(COUNTA(A62:J62,M62)=0,"",IFERROR(IF(OR(A62="",B62="",C62="",D62="",E62="",F62="",G62="",H62="",I62="",J62="",NOT(ISNUMBER(E62)),NOT(ISNUMBER(F62)),NOT(ISNUMBER(Assumptions!$B$5)),NOT(ISNUMBER(Assumptions!$B$6))),"Incomplete",IF(E62&gt;F62,"Check Dates",IF(E62&gt;Assumptions!$B$5,"Not Yet Active",IF(F62&lt;Assumptions!$B$5,"Expired",IF(G62&lt;&gt;"Received","Missing Authorization",IF(H62="Missing","Missing Instructions",IF(I62&lt;&gt;"Yes","Item Not On Site",IF(F62-Assumptions!$B$5&lt;=Assumptions!$B$6,"Expiring Soon","Current")))))))),"Check Entry"))</f>
        <v/>
      </c>
      <c r="L62" s="8">
        <f>IF(OR(A62="",F62="",NOT(ISNUMBER(F62)),NOT(ISNUMBER(Assumptions!$B$5))),"",IFERROR(F62-Assumptions!$B$5,""))</f>
        <v/>
      </c>
      <c r="M62" s="12" t="n"/>
    </row>
    <row r="63" ht="30" customHeight="1">
      <c r="A63" s="12" t="n"/>
      <c r="B63" s="12" t="n"/>
      <c r="C63" s="12" t="n"/>
      <c r="D63" s="12" t="n"/>
      <c r="E63" s="13" t="n"/>
      <c r="F63" s="13" t="n"/>
      <c r="G63" s="12" t="n"/>
      <c r="H63" s="12" t="n"/>
      <c r="I63" s="12" t="n"/>
      <c r="J63" s="12" t="n"/>
      <c r="K63" s="14">
        <f>IF(COUNTA(A63:J63,M63)=0,"",IFERROR(IF(OR(A63="",B63="",C63="",D63="",E63="",F63="",G63="",H63="",I63="",J63="",NOT(ISNUMBER(E63)),NOT(ISNUMBER(F63)),NOT(ISNUMBER(Assumptions!$B$5)),NOT(ISNUMBER(Assumptions!$B$6))),"Incomplete",IF(E63&gt;F63,"Check Dates",IF(E63&gt;Assumptions!$B$5,"Not Yet Active",IF(F63&lt;Assumptions!$B$5,"Expired",IF(G63&lt;&gt;"Received","Missing Authorization",IF(H63="Missing","Missing Instructions",IF(I63&lt;&gt;"Yes","Item Not On Site",IF(F63-Assumptions!$B$5&lt;=Assumptions!$B$6,"Expiring Soon","Current")))))))),"Check Entry"))</f>
        <v/>
      </c>
      <c r="L63" s="10">
        <f>IF(OR(A63="",F63="",NOT(ISNUMBER(F63)),NOT(ISNUMBER(Assumptions!$B$5))),"",IFERROR(F63-Assumptions!$B$5,""))</f>
        <v/>
      </c>
      <c r="M63" s="12" t="n"/>
    </row>
    <row r="64" ht="30" customHeight="1">
      <c r="A64" s="12" t="n"/>
      <c r="B64" s="12" t="n"/>
      <c r="C64" s="12" t="n"/>
      <c r="D64" s="12" t="n"/>
      <c r="E64" s="13" t="n"/>
      <c r="F64" s="13" t="n"/>
      <c r="G64" s="12" t="n"/>
      <c r="H64" s="12" t="n"/>
      <c r="I64" s="12" t="n"/>
      <c r="J64" s="12" t="n"/>
      <c r="K64" s="15">
        <f>IF(COUNTA(A64:J64,M64)=0,"",IFERROR(IF(OR(A64="",B64="",C64="",D64="",E64="",F64="",G64="",H64="",I64="",J64="",NOT(ISNUMBER(E64)),NOT(ISNUMBER(F64)),NOT(ISNUMBER(Assumptions!$B$5)),NOT(ISNUMBER(Assumptions!$B$6))),"Incomplete",IF(E64&gt;F64,"Check Dates",IF(E64&gt;Assumptions!$B$5,"Not Yet Active",IF(F64&lt;Assumptions!$B$5,"Expired",IF(G64&lt;&gt;"Received","Missing Authorization",IF(H64="Missing","Missing Instructions",IF(I64&lt;&gt;"Yes","Item Not On Site",IF(F64-Assumptions!$B$5&lt;=Assumptions!$B$6,"Expiring Soon","Current")))))))),"Check Entry"))</f>
        <v/>
      </c>
      <c r="L64" s="8">
        <f>IF(OR(A64="",F64="",NOT(ISNUMBER(F64)),NOT(ISNUMBER(Assumptions!$B$5))),"",IFERROR(F64-Assumptions!$B$5,""))</f>
        <v/>
      </c>
      <c r="M64" s="12" t="n"/>
    </row>
    <row r="65" ht="30" customHeight="1">
      <c r="A65" s="12" t="n"/>
      <c r="B65" s="12" t="n"/>
      <c r="C65" s="12" t="n"/>
      <c r="D65" s="12" t="n"/>
      <c r="E65" s="13" t="n"/>
      <c r="F65" s="13" t="n"/>
      <c r="G65" s="12" t="n"/>
      <c r="H65" s="12" t="n"/>
      <c r="I65" s="12" t="n"/>
      <c r="J65" s="12" t="n"/>
      <c r="K65" s="14">
        <f>IF(COUNTA(A65:J65,M65)=0,"",IFERROR(IF(OR(A65="",B65="",C65="",D65="",E65="",F65="",G65="",H65="",I65="",J65="",NOT(ISNUMBER(E65)),NOT(ISNUMBER(F65)),NOT(ISNUMBER(Assumptions!$B$5)),NOT(ISNUMBER(Assumptions!$B$6))),"Incomplete",IF(E65&gt;F65,"Check Dates",IF(E65&gt;Assumptions!$B$5,"Not Yet Active",IF(F65&lt;Assumptions!$B$5,"Expired",IF(G65&lt;&gt;"Received","Missing Authorization",IF(H65="Missing","Missing Instructions",IF(I65&lt;&gt;"Yes","Item Not On Site",IF(F65-Assumptions!$B$5&lt;=Assumptions!$B$6,"Expiring Soon","Current")))))))),"Check Entry"))</f>
        <v/>
      </c>
      <c r="L65" s="10">
        <f>IF(OR(A65="",F65="",NOT(ISNUMBER(F65)),NOT(ISNUMBER(Assumptions!$B$5))),"",IFERROR(F65-Assumptions!$B$5,""))</f>
        <v/>
      </c>
      <c r="M65" s="12" t="n"/>
    </row>
    <row r="66" ht="30" customHeight="1">
      <c r="A66" s="12" t="n"/>
      <c r="B66" s="12" t="n"/>
      <c r="C66" s="12" t="n"/>
      <c r="D66" s="12" t="n"/>
      <c r="E66" s="13" t="n"/>
      <c r="F66" s="13" t="n"/>
      <c r="G66" s="12" t="n"/>
      <c r="H66" s="12" t="n"/>
      <c r="I66" s="12" t="n"/>
      <c r="J66" s="12" t="n"/>
      <c r="K66" s="15">
        <f>IF(COUNTA(A66:J66,M66)=0,"",IFERROR(IF(OR(A66="",B66="",C66="",D66="",E66="",F66="",G66="",H66="",I66="",J66="",NOT(ISNUMBER(E66)),NOT(ISNUMBER(F66)),NOT(ISNUMBER(Assumptions!$B$5)),NOT(ISNUMBER(Assumptions!$B$6))),"Incomplete",IF(E66&gt;F66,"Check Dates",IF(E66&gt;Assumptions!$B$5,"Not Yet Active",IF(F66&lt;Assumptions!$B$5,"Expired",IF(G66&lt;&gt;"Received","Missing Authorization",IF(H66="Missing","Missing Instructions",IF(I66&lt;&gt;"Yes","Item Not On Site",IF(F66-Assumptions!$B$5&lt;=Assumptions!$B$6,"Expiring Soon","Current")))))))),"Check Entry"))</f>
        <v/>
      </c>
      <c r="L66" s="8">
        <f>IF(OR(A66="",F66="",NOT(ISNUMBER(F66)),NOT(ISNUMBER(Assumptions!$B$5))),"",IFERROR(F66-Assumptions!$B$5,""))</f>
        <v/>
      </c>
      <c r="M66" s="12" t="n"/>
    </row>
    <row r="67" ht="30" customHeight="1">
      <c r="A67" s="12" t="n"/>
      <c r="B67" s="12" t="n"/>
      <c r="C67" s="12" t="n"/>
      <c r="D67" s="12" t="n"/>
      <c r="E67" s="13" t="n"/>
      <c r="F67" s="13" t="n"/>
      <c r="G67" s="12" t="n"/>
      <c r="H67" s="12" t="n"/>
      <c r="I67" s="12" t="n"/>
      <c r="J67" s="12" t="n"/>
      <c r="K67" s="14">
        <f>IF(COUNTA(A67:J67,M67)=0,"",IFERROR(IF(OR(A67="",B67="",C67="",D67="",E67="",F67="",G67="",H67="",I67="",J67="",NOT(ISNUMBER(E67)),NOT(ISNUMBER(F67)),NOT(ISNUMBER(Assumptions!$B$5)),NOT(ISNUMBER(Assumptions!$B$6))),"Incomplete",IF(E67&gt;F67,"Check Dates",IF(E67&gt;Assumptions!$B$5,"Not Yet Active",IF(F67&lt;Assumptions!$B$5,"Expired",IF(G67&lt;&gt;"Received","Missing Authorization",IF(H67="Missing","Missing Instructions",IF(I67&lt;&gt;"Yes","Item Not On Site",IF(F67-Assumptions!$B$5&lt;=Assumptions!$B$6,"Expiring Soon","Current")))))))),"Check Entry"))</f>
        <v/>
      </c>
      <c r="L67" s="10">
        <f>IF(OR(A67="",F67="",NOT(ISNUMBER(F67)),NOT(ISNUMBER(Assumptions!$B$5))),"",IFERROR(F67-Assumptions!$B$5,""))</f>
        <v/>
      </c>
      <c r="M67" s="12" t="n"/>
    </row>
    <row r="68" ht="30" customHeight="1">
      <c r="A68" s="12" t="n"/>
      <c r="B68" s="12" t="n"/>
      <c r="C68" s="12" t="n"/>
      <c r="D68" s="12" t="n"/>
      <c r="E68" s="13" t="n"/>
      <c r="F68" s="13" t="n"/>
      <c r="G68" s="12" t="n"/>
      <c r="H68" s="12" t="n"/>
      <c r="I68" s="12" t="n"/>
      <c r="J68" s="12" t="n"/>
      <c r="K68" s="15">
        <f>IF(COUNTA(A68:J68,M68)=0,"",IFERROR(IF(OR(A68="",B68="",C68="",D68="",E68="",F68="",G68="",H68="",I68="",J68="",NOT(ISNUMBER(E68)),NOT(ISNUMBER(F68)),NOT(ISNUMBER(Assumptions!$B$5)),NOT(ISNUMBER(Assumptions!$B$6))),"Incomplete",IF(E68&gt;F68,"Check Dates",IF(E68&gt;Assumptions!$B$5,"Not Yet Active",IF(F68&lt;Assumptions!$B$5,"Expired",IF(G68&lt;&gt;"Received","Missing Authorization",IF(H68="Missing","Missing Instructions",IF(I68&lt;&gt;"Yes","Item Not On Site",IF(F68-Assumptions!$B$5&lt;=Assumptions!$B$6,"Expiring Soon","Current")))))))),"Check Entry"))</f>
        <v/>
      </c>
      <c r="L68" s="8">
        <f>IF(OR(A68="",F68="",NOT(ISNUMBER(F68)),NOT(ISNUMBER(Assumptions!$B$5))),"",IFERROR(F68-Assumptions!$B$5,""))</f>
        <v/>
      </c>
      <c r="M68" s="12" t="n"/>
    </row>
    <row r="69" ht="30" customHeight="1">
      <c r="A69" s="12" t="n"/>
      <c r="B69" s="12" t="n"/>
      <c r="C69" s="12" t="n"/>
      <c r="D69" s="12" t="n"/>
      <c r="E69" s="13" t="n"/>
      <c r="F69" s="13" t="n"/>
      <c r="G69" s="12" t="n"/>
      <c r="H69" s="12" t="n"/>
      <c r="I69" s="12" t="n"/>
      <c r="J69" s="12" t="n"/>
      <c r="K69" s="14">
        <f>IF(COUNTA(A69:J69,M69)=0,"",IFERROR(IF(OR(A69="",B69="",C69="",D69="",E69="",F69="",G69="",H69="",I69="",J69="",NOT(ISNUMBER(E69)),NOT(ISNUMBER(F69)),NOT(ISNUMBER(Assumptions!$B$5)),NOT(ISNUMBER(Assumptions!$B$6))),"Incomplete",IF(E69&gt;F69,"Check Dates",IF(E69&gt;Assumptions!$B$5,"Not Yet Active",IF(F69&lt;Assumptions!$B$5,"Expired",IF(G69&lt;&gt;"Received","Missing Authorization",IF(H69="Missing","Missing Instructions",IF(I69&lt;&gt;"Yes","Item Not On Site",IF(F69-Assumptions!$B$5&lt;=Assumptions!$B$6,"Expiring Soon","Current")))))))),"Check Entry"))</f>
        <v/>
      </c>
      <c r="L69" s="10">
        <f>IF(OR(A69="",F69="",NOT(ISNUMBER(F69)),NOT(ISNUMBER(Assumptions!$B$5))),"",IFERROR(F69-Assumptions!$B$5,""))</f>
        <v/>
      </c>
      <c r="M69" s="12" t="n"/>
    </row>
    <row r="70" ht="30" customHeight="1">
      <c r="A70" s="12" t="n"/>
      <c r="B70" s="12" t="n"/>
      <c r="C70" s="12" t="n"/>
      <c r="D70" s="12" t="n"/>
      <c r="E70" s="13" t="n"/>
      <c r="F70" s="13" t="n"/>
      <c r="G70" s="12" t="n"/>
      <c r="H70" s="12" t="n"/>
      <c r="I70" s="12" t="n"/>
      <c r="J70" s="12" t="n"/>
      <c r="K70" s="15">
        <f>IF(COUNTA(A70:J70,M70)=0,"",IFERROR(IF(OR(A70="",B70="",C70="",D70="",E70="",F70="",G70="",H70="",I70="",J70="",NOT(ISNUMBER(E70)),NOT(ISNUMBER(F70)),NOT(ISNUMBER(Assumptions!$B$5)),NOT(ISNUMBER(Assumptions!$B$6))),"Incomplete",IF(E70&gt;F70,"Check Dates",IF(E70&gt;Assumptions!$B$5,"Not Yet Active",IF(F70&lt;Assumptions!$B$5,"Expired",IF(G70&lt;&gt;"Received","Missing Authorization",IF(H70="Missing","Missing Instructions",IF(I70&lt;&gt;"Yes","Item Not On Site",IF(F70-Assumptions!$B$5&lt;=Assumptions!$B$6,"Expiring Soon","Current")))))))),"Check Entry"))</f>
        <v/>
      </c>
      <c r="L70" s="8">
        <f>IF(OR(A70="",F70="",NOT(ISNUMBER(F70)),NOT(ISNUMBER(Assumptions!$B$5))),"",IFERROR(F70-Assumptions!$B$5,""))</f>
        <v/>
      </c>
      <c r="M70" s="12" t="n"/>
    </row>
    <row r="71" ht="30" customHeight="1">
      <c r="A71" s="12" t="n"/>
      <c r="B71" s="12" t="n"/>
      <c r="C71" s="12" t="n"/>
      <c r="D71" s="12" t="n"/>
      <c r="E71" s="13" t="n"/>
      <c r="F71" s="13" t="n"/>
      <c r="G71" s="12" t="n"/>
      <c r="H71" s="12" t="n"/>
      <c r="I71" s="12" t="n"/>
      <c r="J71" s="12" t="n"/>
      <c r="K71" s="14">
        <f>IF(COUNTA(A71:J71,M71)=0,"",IFERROR(IF(OR(A71="",B71="",C71="",D71="",E71="",F71="",G71="",H71="",I71="",J71="",NOT(ISNUMBER(E71)),NOT(ISNUMBER(F71)),NOT(ISNUMBER(Assumptions!$B$5)),NOT(ISNUMBER(Assumptions!$B$6))),"Incomplete",IF(E71&gt;F71,"Check Dates",IF(E71&gt;Assumptions!$B$5,"Not Yet Active",IF(F71&lt;Assumptions!$B$5,"Expired",IF(G71&lt;&gt;"Received","Missing Authorization",IF(H71="Missing","Missing Instructions",IF(I71&lt;&gt;"Yes","Item Not On Site",IF(F71-Assumptions!$B$5&lt;=Assumptions!$B$6,"Expiring Soon","Current")))))))),"Check Entry"))</f>
        <v/>
      </c>
      <c r="L71" s="10">
        <f>IF(OR(A71="",F71="",NOT(ISNUMBER(F71)),NOT(ISNUMBER(Assumptions!$B$5))),"",IFERROR(F71-Assumptions!$B$5,""))</f>
        <v/>
      </c>
      <c r="M71" s="12" t="n"/>
    </row>
    <row r="72" ht="30" customHeight="1">
      <c r="A72" s="12" t="n"/>
      <c r="B72" s="12" t="n"/>
      <c r="C72" s="12" t="n"/>
      <c r="D72" s="12" t="n"/>
      <c r="E72" s="13" t="n"/>
      <c r="F72" s="13" t="n"/>
      <c r="G72" s="12" t="n"/>
      <c r="H72" s="12" t="n"/>
      <c r="I72" s="12" t="n"/>
      <c r="J72" s="12" t="n"/>
      <c r="K72" s="15">
        <f>IF(COUNTA(A72:J72,M72)=0,"",IFERROR(IF(OR(A72="",B72="",C72="",D72="",E72="",F72="",G72="",H72="",I72="",J72="",NOT(ISNUMBER(E72)),NOT(ISNUMBER(F72)),NOT(ISNUMBER(Assumptions!$B$5)),NOT(ISNUMBER(Assumptions!$B$6))),"Incomplete",IF(E72&gt;F72,"Check Dates",IF(E72&gt;Assumptions!$B$5,"Not Yet Active",IF(F72&lt;Assumptions!$B$5,"Expired",IF(G72&lt;&gt;"Received","Missing Authorization",IF(H72="Missing","Missing Instructions",IF(I72&lt;&gt;"Yes","Item Not On Site",IF(F72-Assumptions!$B$5&lt;=Assumptions!$B$6,"Expiring Soon","Current")))))))),"Check Entry"))</f>
        <v/>
      </c>
      <c r="L72" s="8">
        <f>IF(OR(A72="",F72="",NOT(ISNUMBER(F72)),NOT(ISNUMBER(Assumptions!$B$5))),"",IFERROR(F72-Assumptions!$B$5,""))</f>
        <v/>
      </c>
      <c r="M72" s="12" t="n"/>
    </row>
    <row r="73" ht="30" customHeight="1">
      <c r="A73" s="12" t="n"/>
      <c r="B73" s="12" t="n"/>
      <c r="C73" s="12" t="n"/>
      <c r="D73" s="12" t="n"/>
      <c r="E73" s="13" t="n"/>
      <c r="F73" s="13" t="n"/>
      <c r="G73" s="12" t="n"/>
      <c r="H73" s="12" t="n"/>
      <c r="I73" s="12" t="n"/>
      <c r="J73" s="12" t="n"/>
      <c r="K73" s="14">
        <f>IF(COUNTA(A73:J73,M73)=0,"",IFERROR(IF(OR(A73="",B73="",C73="",D73="",E73="",F73="",G73="",H73="",I73="",J73="",NOT(ISNUMBER(E73)),NOT(ISNUMBER(F73)),NOT(ISNUMBER(Assumptions!$B$5)),NOT(ISNUMBER(Assumptions!$B$6))),"Incomplete",IF(E73&gt;F73,"Check Dates",IF(E73&gt;Assumptions!$B$5,"Not Yet Active",IF(F73&lt;Assumptions!$B$5,"Expired",IF(G73&lt;&gt;"Received","Missing Authorization",IF(H73="Missing","Missing Instructions",IF(I73&lt;&gt;"Yes","Item Not On Site",IF(F73-Assumptions!$B$5&lt;=Assumptions!$B$6,"Expiring Soon","Current")))))))),"Check Entry"))</f>
        <v/>
      </c>
      <c r="L73" s="10">
        <f>IF(OR(A73="",F73="",NOT(ISNUMBER(F73)),NOT(ISNUMBER(Assumptions!$B$5))),"",IFERROR(F73-Assumptions!$B$5,""))</f>
        <v/>
      </c>
      <c r="M73" s="12" t="n"/>
    </row>
    <row r="74" ht="30" customHeight="1">
      <c r="A74" s="12" t="n"/>
      <c r="B74" s="12" t="n"/>
      <c r="C74" s="12" t="n"/>
      <c r="D74" s="12" t="n"/>
      <c r="E74" s="13" t="n"/>
      <c r="F74" s="13" t="n"/>
      <c r="G74" s="12" t="n"/>
      <c r="H74" s="12" t="n"/>
      <c r="I74" s="12" t="n"/>
      <c r="J74" s="12" t="n"/>
      <c r="K74" s="15">
        <f>IF(COUNTA(A74:J74,M74)=0,"",IFERROR(IF(OR(A74="",B74="",C74="",D74="",E74="",F74="",G74="",H74="",I74="",J74="",NOT(ISNUMBER(E74)),NOT(ISNUMBER(F74)),NOT(ISNUMBER(Assumptions!$B$5)),NOT(ISNUMBER(Assumptions!$B$6))),"Incomplete",IF(E74&gt;F74,"Check Dates",IF(E74&gt;Assumptions!$B$5,"Not Yet Active",IF(F74&lt;Assumptions!$B$5,"Expired",IF(G74&lt;&gt;"Received","Missing Authorization",IF(H74="Missing","Missing Instructions",IF(I74&lt;&gt;"Yes","Item Not On Site",IF(F74-Assumptions!$B$5&lt;=Assumptions!$B$6,"Expiring Soon","Current")))))))),"Check Entry"))</f>
        <v/>
      </c>
      <c r="L74" s="8">
        <f>IF(OR(A74="",F74="",NOT(ISNUMBER(F74)),NOT(ISNUMBER(Assumptions!$B$5))),"",IFERROR(F74-Assumptions!$B$5,""))</f>
        <v/>
      </c>
      <c r="M74" s="12" t="n"/>
    </row>
    <row r="75" ht="30" customHeight="1">
      <c r="A75" s="12" t="n"/>
      <c r="B75" s="12" t="n"/>
      <c r="C75" s="12" t="n"/>
      <c r="D75" s="12" t="n"/>
      <c r="E75" s="13" t="n"/>
      <c r="F75" s="13" t="n"/>
      <c r="G75" s="12" t="n"/>
      <c r="H75" s="12" t="n"/>
      <c r="I75" s="12" t="n"/>
      <c r="J75" s="12" t="n"/>
      <c r="K75" s="14">
        <f>IF(COUNTA(A75:J75,M75)=0,"",IFERROR(IF(OR(A75="",B75="",C75="",D75="",E75="",F75="",G75="",H75="",I75="",J75="",NOT(ISNUMBER(E75)),NOT(ISNUMBER(F75)),NOT(ISNUMBER(Assumptions!$B$5)),NOT(ISNUMBER(Assumptions!$B$6))),"Incomplete",IF(E75&gt;F75,"Check Dates",IF(E75&gt;Assumptions!$B$5,"Not Yet Active",IF(F75&lt;Assumptions!$B$5,"Expired",IF(G75&lt;&gt;"Received","Missing Authorization",IF(H75="Missing","Missing Instructions",IF(I75&lt;&gt;"Yes","Item Not On Site",IF(F75-Assumptions!$B$5&lt;=Assumptions!$B$6,"Expiring Soon","Current")))))))),"Check Entry"))</f>
        <v/>
      </c>
      <c r="L75" s="10">
        <f>IF(OR(A75="",F75="",NOT(ISNUMBER(F75)),NOT(ISNUMBER(Assumptions!$B$5))),"",IFERROR(F75-Assumptions!$B$5,""))</f>
        <v/>
      </c>
      <c r="M75" s="12" t="n"/>
    </row>
    <row r="76" ht="30" customHeight="1">
      <c r="A76" s="12" t="n"/>
      <c r="B76" s="12" t="n"/>
      <c r="C76" s="12" t="n"/>
      <c r="D76" s="12" t="n"/>
      <c r="E76" s="13" t="n"/>
      <c r="F76" s="13" t="n"/>
      <c r="G76" s="12" t="n"/>
      <c r="H76" s="12" t="n"/>
      <c r="I76" s="12" t="n"/>
      <c r="J76" s="12" t="n"/>
      <c r="K76" s="15">
        <f>IF(COUNTA(A76:J76,M76)=0,"",IFERROR(IF(OR(A76="",B76="",C76="",D76="",E76="",F76="",G76="",H76="",I76="",J76="",NOT(ISNUMBER(E76)),NOT(ISNUMBER(F76)),NOT(ISNUMBER(Assumptions!$B$5)),NOT(ISNUMBER(Assumptions!$B$6))),"Incomplete",IF(E76&gt;F76,"Check Dates",IF(E76&gt;Assumptions!$B$5,"Not Yet Active",IF(F76&lt;Assumptions!$B$5,"Expired",IF(G76&lt;&gt;"Received","Missing Authorization",IF(H76="Missing","Missing Instructions",IF(I76&lt;&gt;"Yes","Item Not On Site",IF(F76-Assumptions!$B$5&lt;=Assumptions!$B$6,"Expiring Soon","Current")))))))),"Check Entry"))</f>
        <v/>
      </c>
      <c r="L76" s="8">
        <f>IF(OR(A76="",F76="",NOT(ISNUMBER(F76)),NOT(ISNUMBER(Assumptions!$B$5))),"",IFERROR(F76-Assumptions!$B$5,""))</f>
        <v/>
      </c>
      <c r="M76" s="12" t="n"/>
    </row>
    <row r="77" ht="30" customHeight="1">
      <c r="A77" s="12" t="n"/>
      <c r="B77" s="12" t="n"/>
      <c r="C77" s="12" t="n"/>
      <c r="D77" s="12" t="n"/>
      <c r="E77" s="13" t="n"/>
      <c r="F77" s="13" t="n"/>
      <c r="G77" s="12" t="n"/>
      <c r="H77" s="12" t="n"/>
      <c r="I77" s="12" t="n"/>
      <c r="J77" s="12" t="n"/>
      <c r="K77" s="14">
        <f>IF(COUNTA(A77:J77,M77)=0,"",IFERROR(IF(OR(A77="",B77="",C77="",D77="",E77="",F77="",G77="",H77="",I77="",J77="",NOT(ISNUMBER(E77)),NOT(ISNUMBER(F77)),NOT(ISNUMBER(Assumptions!$B$5)),NOT(ISNUMBER(Assumptions!$B$6))),"Incomplete",IF(E77&gt;F77,"Check Dates",IF(E77&gt;Assumptions!$B$5,"Not Yet Active",IF(F77&lt;Assumptions!$B$5,"Expired",IF(G77&lt;&gt;"Received","Missing Authorization",IF(H77="Missing","Missing Instructions",IF(I77&lt;&gt;"Yes","Item Not On Site",IF(F77-Assumptions!$B$5&lt;=Assumptions!$B$6,"Expiring Soon","Current")))))))),"Check Entry"))</f>
        <v/>
      </c>
      <c r="L77" s="10">
        <f>IF(OR(A77="",F77="",NOT(ISNUMBER(F77)),NOT(ISNUMBER(Assumptions!$B$5))),"",IFERROR(F77-Assumptions!$B$5,""))</f>
        <v/>
      </c>
      <c r="M77" s="12" t="n"/>
    </row>
    <row r="78" ht="30" customHeight="1">
      <c r="A78" s="12" t="n"/>
      <c r="B78" s="12" t="n"/>
      <c r="C78" s="12" t="n"/>
      <c r="D78" s="12" t="n"/>
      <c r="E78" s="13" t="n"/>
      <c r="F78" s="13" t="n"/>
      <c r="G78" s="12" t="n"/>
      <c r="H78" s="12" t="n"/>
      <c r="I78" s="12" t="n"/>
      <c r="J78" s="12" t="n"/>
      <c r="K78" s="15">
        <f>IF(COUNTA(A78:J78,M78)=0,"",IFERROR(IF(OR(A78="",B78="",C78="",D78="",E78="",F78="",G78="",H78="",I78="",J78="",NOT(ISNUMBER(E78)),NOT(ISNUMBER(F78)),NOT(ISNUMBER(Assumptions!$B$5)),NOT(ISNUMBER(Assumptions!$B$6))),"Incomplete",IF(E78&gt;F78,"Check Dates",IF(E78&gt;Assumptions!$B$5,"Not Yet Active",IF(F78&lt;Assumptions!$B$5,"Expired",IF(G78&lt;&gt;"Received","Missing Authorization",IF(H78="Missing","Missing Instructions",IF(I78&lt;&gt;"Yes","Item Not On Site",IF(F78-Assumptions!$B$5&lt;=Assumptions!$B$6,"Expiring Soon","Current")))))))),"Check Entry"))</f>
        <v/>
      </c>
      <c r="L78" s="8">
        <f>IF(OR(A78="",F78="",NOT(ISNUMBER(F78)),NOT(ISNUMBER(Assumptions!$B$5))),"",IFERROR(F78-Assumptions!$B$5,""))</f>
        <v/>
      </c>
      <c r="M78" s="12" t="n"/>
    </row>
    <row r="79" ht="30" customHeight="1">
      <c r="A79" s="12" t="n"/>
      <c r="B79" s="12" t="n"/>
      <c r="C79" s="12" t="n"/>
      <c r="D79" s="12" t="n"/>
      <c r="E79" s="13" t="n"/>
      <c r="F79" s="13" t="n"/>
      <c r="G79" s="12" t="n"/>
      <c r="H79" s="12" t="n"/>
      <c r="I79" s="12" t="n"/>
      <c r="J79" s="12" t="n"/>
      <c r="K79" s="14">
        <f>IF(COUNTA(A79:J79,M79)=0,"",IFERROR(IF(OR(A79="",B79="",C79="",D79="",E79="",F79="",G79="",H79="",I79="",J79="",NOT(ISNUMBER(E79)),NOT(ISNUMBER(F79)),NOT(ISNUMBER(Assumptions!$B$5)),NOT(ISNUMBER(Assumptions!$B$6))),"Incomplete",IF(E79&gt;F79,"Check Dates",IF(E79&gt;Assumptions!$B$5,"Not Yet Active",IF(F79&lt;Assumptions!$B$5,"Expired",IF(G79&lt;&gt;"Received","Missing Authorization",IF(H79="Missing","Missing Instructions",IF(I79&lt;&gt;"Yes","Item Not On Site",IF(F79-Assumptions!$B$5&lt;=Assumptions!$B$6,"Expiring Soon","Current")))))))),"Check Entry"))</f>
        <v/>
      </c>
      <c r="L79" s="10">
        <f>IF(OR(A79="",F79="",NOT(ISNUMBER(F79)),NOT(ISNUMBER(Assumptions!$B$5))),"",IFERROR(F79-Assumptions!$B$5,""))</f>
        <v/>
      </c>
      <c r="M79" s="12" t="n"/>
    </row>
    <row r="80" ht="30" customHeight="1">
      <c r="A80" s="12" t="n"/>
      <c r="B80" s="12" t="n"/>
      <c r="C80" s="12" t="n"/>
      <c r="D80" s="12" t="n"/>
      <c r="E80" s="13" t="n"/>
      <c r="F80" s="13" t="n"/>
      <c r="G80" s="12" t="n"/>
      <c r="H80" s="12" t="n"/>
      <c r="I80" s="12" t="n"/>
      <c r="J80" s="12" t="n"/>
      <c r="K80" s="15">
        <f>IF(COUNTA(A80:J80,M80)=0,"",IFERROR(IF(OR(A80="",B80="",C80="",D80="",E80="",F80="",G80="",H80="",I80="",J80="",NOT(ISNUMBER(E80)),NOT(ISNUMBER(F80)),NOT(ISNUMBER(Assumptions!$B$5)),NOT(ISNUMBER(Assumptions!$B$6))),"Incomplete",IF(E80&gt;F80,"Check Dates",IF(E80&gt;Assumptions!$B$5,"Not Yet Active",IF(F80&lt;Assumptions!$B$5,"Expired",IF(G80&lt;&gt;"Received","Missing Authorization",IF(H80="Missing","Missing Instructions",IF(I80&lt;&gt;"Yes","Item Not On Site",IF(F80-Assumptions!$B$5&lt;=Assumptions!$B$6,"Expiring Soon","Current")))))))),"Check Entry"))</f>
        <v/>
      </c>
      <c r="L80" s="8">
        <f>IF(OR(A80="",F80="",NOT(ISNUMBER(F80)),NOT(ISNUMBER(Assumptions!$B$5))),"",IFERROR(F80-Assumptions!$B$5,""))</f>
        <v/>
      </c>
      <c r="M80" s="12" t="n"/>
    </row>
    <row r="81" ht="30" customHeight="1">
      <c r="A81" s="12" t="n"/>
      <c r="B81" s="12" t="n"/>
      <c r="C81" s="12" t="n"/>
      <c r="D81" s="12" t="n"/>
      <c r="E81" s="13" t="n"/>
      <c r="F81" s="13" t="n"/>
      <c r="G81" s="12" t="n"/>
      <c r="H81" s="12" t="n"/>
      <c r="I81" s="12" t="n"/>
      <c r="J81" s="12" t="n"/>
      <c r="K81" s="14">
        <f>IF(COUNTA(A81:J81,M81)=0,"",IFERROR(IF(OR(A81="",B81="",C81="",D81="",E81="",F81="",G81="",H81="",I81="",J81="",NOT(ISNUMBER(E81)),NOT(ISNUMBER(F81)),NOT(ISNUMBER(Assumptions!$B$5)),NOT(ISNUMBER(Assumptions!$B$6))),"Incomplete",IF(E81&gt;F81,"Check Dates",IF(E81&gt;Assumptions!$B$5,"Not Yet Active",IF(F81&lt;Assumptions!$B$5,"Expired",IF(G81&lt;&gt;"Received","Missing Authorization",IF(H81="Missing","Missing Instructions",IF(I81&lt;&gt;"Yes","Item Not On Site",IF(F81-Assumptions!$B$5&lt;=Assumptions!$B$6,"Expiring Soon","Current")))))))),"Check Entry"))</f>
        <v/>
      </c>
      <c r="L81" s="10">
        <f>IF(OR(A81="",F81="",NOT(ISNUMBER(F81)),NOT(ISNUMBER(Assumptions!$B$5))),"",IFERROR(F81-Assumptions!$B$5,""))</f>
        <v/>
      </c>
      <c r="M81" s="12" t="n"/>
    </row>
    <row r="82" ht="30" customHeight="1">
      <c r="A82" s="12" t="n"/>
      <c r="B82" s="12" t="n"/>
      <c r="C82" s="12" t="n"/>
      <c r="D82" s="12" t="n"/>
      <c r="E82" s="13" t="n"/>
      <c r="F82" s="13" t="n"/>
      <c r="G82" s="12" t="n"/>
      <c r="H82" s="12" t="n"/>
      <c r="I82" s="12" t="n"/>
      <c r="J82" s="12" t="n"/>
      <c r="K82" s="15">
        <f>IF(COUNTA(A82:J82,M82)=0,"",IFERROR(IF(OR(A82="",B82="",C82="",D82="",E82="",F82="",G82="",H82="",I82="",J82="",NOT(ISNUMBER(E82)),NOT(ISNUMBER(F82)),NOT(ISNUMBER(Assumptions!$B$5)),NOT(ISNUMBER(Assumptions!$B$6))),"Incomplete",IF(E82&gt;F82,"Check Dates",IF(E82&gt;Assumptions!$B$5,"Not Yet Active",IF(F82&lt;Assumptions!$B$5,"Expired",IF(G82&lt;&gt;"Received","Missing Authorization",IF(H82="Missing","Missing Instructions",IF(I82&lt;&gt;"Yes","Item Not On Site",IF(F82-Assumptions!$B$5&lt;=Assumptions!$B$6,"Expiring Soon","Current")))))))),"Check Entry"))</f>
        <v/>
      </c>
      <c r="L82" s="8">
        <f>IF(OR(A82="",F82="",NOT(ISNUMBER(F82)),NOT(ISNUMBER(Assumptions!$B$5))),"",IFERROR(F82-Assumptions!$B$5,""))</f>
        <v/>
      </c>
      <c r="M82" s="12" t="n"/>
    </row>
    <row r="83" ht="30" customHeight="1">
      <c r="A83" s="12" t="n"/>
      <c r="B83" s="12" t="n"/>
      <c r="C83" s="12" t="n"/>
      <c r="D83" s="12" t="n"/>
      <c r="E83" s="13" t="n"/>
      <c r="F83" s="13" t="n"/>
      <c r="G83" s="12" t="n"/>
      <c r="H83" s="12" t="n"/>
      <c r="I83" s="12" t="n"/>
      <c r="J83" s="12" t="n"/>
      <c r="K83" s="14">
        <f>IF(COUNTA(A83:J83,M83)=0,"",IFERROR(IF(OR(A83="",B83="",C83="",D83="",E83="",F83="",G83="",H83="",I83="",J83="",NOT(ISNUMBER(E83)),NOT(ISNUMBER(F83)),NOT(ISNUMBER(Assumptions!$B$5)),NOT(ISNUMBER(Assumptions!$B$6))),"Incomplete",IF(E83&gt;F83,"Check Dates",IF(E83&gt;Assumptions!$B$5,"Not Yet Active",IF(F83&lt;Assumptions!$B$5,"Expired",IF(G83&lt;&gt;"Received","Missing Authorization",IF(H83="Missing","Missing Instructions",IF(I83&lt;&gt;"Yes","Item Not On Site",IF(F83-Assumptions!$B$5&lt;=Assumptions!$B$6,"Expiring Soon","Current")))))))),"Check Entry"))</f>
        <v/>
      </c>
      <c r="L83" s="10">
        <f>IF(OR(A83="",F83="",NOT(ISNUMBER(F83)),NOT(ISNUMBER(Assumptions!$B$5))),"",IFERROR(F83-Assumptions!$B$5,""))</f>
        <v/>
      </c>
      <c r="M83" s="12" t="n"/>
    </row>
    <row r="84" ht="30" customHeight="1">
      <c r="A84" s="12" t="n"/>
      <c r="B84" s="12" t="n"/>
      <c r="C84" s="12" t="n"/>
      <c r="D84" s="12" t="n"/>
      <c r="E84" s="13" t="n"/>
      <c r="F84" s="13" t="n"/>
      <c r="G84" s="12" t="n"/>
      <c r="H84" s="12" t="n"/>
      <c r="I84" s="12" t="n"/>
      <c r="J84" s="12" t="n"/>
      <c r="K84" s="15">
        <f>IF(COUNTA(A84:J84,M84)=0,"",IFERROR(IF(OR(A84="",B84="",C84="",D84="",E84="",F84="",G84="",H84="",I84="",J84="",NOT(ISNUMBER(E84)),NOT(ISNUMBER(F84)),NOT(ISNUMBER(Assumptions!$B$5)),NOT(ISNUMBER(Assumptions!$B$6))),"Incomplete",IF(E84&gt;F84,"Check Dates",IF(E84&gt;Assumptions!$B$5,"Not Yet Active",IF(F84&lt;Assumptions!$B$5,"Expired",IF(G84&lt;&gt;"Received","Missing Authorization",IF(H84="Missing","Missing Instructions",IF(I84&lt;&gt;"Yes","Item Not On Site",IF(F84-Assumptions!$B$5&lt;=Assumptions!$B$6,"Expiring Soon","Current")))))))),"Check Entry"))</f>
        <v/>
      </c>
      <c r="L84" s="8">
        <f>IF(OR(A84="",F84="",NOT(ISNUMBER(F84)),NOT(ISNUMBER(Assumptions!$B$5))),"",IFERROR(F84-Assumptions!$B$5,""))</f>
        <v/>
      </c>
      <c r="M84" s="12" t="n"/>
    </row>
    <row r="85" ht="30" customHeight="1">
      <c r="A85" s="12" t="n"/>
      <c r="B85" s="12" t="n"/>
      <c r="C85" s="12" t="n"/>
      <c r="D85" s="12" t="n"/>
      <c r="E85" s="13" t="n"/>
      <c r="F85" s="13" t="n"/>
      <c r="G85" s="12" t="n"/>
      <c r="H85" s="12" t="n"/>
      <c r="I85" s="12" t="n"/>
      <c r="J85" s="12" t="n"/>
      <c r="K85" s="14">
        <f>IF(COUNTA(A85:J85,M85)=0,"",IFERROR(IF(OR(A85="",B85="",C85="",D85="",E85="",F85="",G85="",H85="",I85="",J85="",NOT(ISNUMBER(E85)),NOT(ISNUMBER(F85)),NOT(ISNUMBER(Assumptions!$B$5)),NOT(ISNUMBER(Assumptions!$B$6))),"Incomplete",IF(E85&gt;F85,"Check Dates",IF(E85&gt;Assumptions!$B$5,"Not Yet Active",IF(F85&lt;Assumptions!$B$5,"Expired",IF(G85&lt;&gt;"Received","Missing Authorization",IF(H85="Missing","Missing Instructions",IF(I85&lt;&gt;"Yes","Item Not On Site",IF(F85-Assumptions!$B$5&lt;=Assumptions!$B$6,"Expiring Soon","Current")))))))),"Check Entry"))</f>
        <v/>
      </c>
      <c r="L85" s="10">
        <f>IF(OR(A85="",F85="",NOT(ISNUMBER(F85)),NOT(ISNUMBER(Assumptions!$B$5))),"",IFERROR(F85-Assumptions!$B$5,""))</f>
        <v/>
      </c>
      <c r="M85" s="12" t="n"/>
    </row>
    <row r="86" ht="30" customHeight="1">
      <c r="A86" s="12" t="n"/>
      <c r="B86" s="12" t="n"/>
      <c r="C86" s="12" t="n"/>
      <c r="D86" s="12" t="n"/>
      <c r="E86" s="13" t="n"/>
      <c r="F86" s="13" t="n"/>
      <c r="G86" s="12" t="n"/>
      <c r="H86" s="12" t="n"/>
      <c r="I86" s="12" t="n"/>
      <c r="J86" s="12" t="n"/>
      <c r="K86" s="15">
        <f>IF(COUNTA(A86:J86,M86)=0,"",IFERROR(IF(OR(A86="",B86="",C86="",D86="",E86="",F86="",G86="",H86="",I86="",J86="",NOT(ISNUMBER(E86)),NOT(ISNUMBER(F86)),NOT(ISNUMBER(Assumptions!$B$5)),NOT(ISNUMBER(Assumptions!$B$6))),"Incomplete",IF(E86&gt;F86,"Check Dates",IF(E86&gt;Assumptions!$B$5,"Not Yet Active",IF(F86&lt;Assumptions!$B$5,"Expired",IF(G86&lt;&gt;"Received","Missing Authorization",IF(H86="Missing","Missing Instructions",IF(I86&lt;&gt;"Yes","Item Not On Site",IF(F86-Assumptions!$B$5&lt;=Assumptions!$B$6,"Expiring Soon","Current")))))))),"Check Entry"))</f>
        <v/>
      </c>
      <c r="L86" s="8">
        <f>IF(OR(A86="",F86="",NOT(ISNUMBER(F86)),NOT(ISNUMBER(Assumptions!$B$5))),"",IFERROR(F86-Assumptions!$B$5,""))</f>
        <v/>
      </c>
      <c r="M86" s="12" t="n"/>
    </row>
    <row r="87" ht="30" customHeight="1">
      <c r="A87" s="12" t="n"/>
      <c r="B87" s="12" t="n"/>
      <c r="C87" s="12" t="n"/>
      <c r="D87" s="12" t="n"/>
      <c r="E87" s="13" t="n"/>
      <c r="F87" s="13" t="n"/>
      <c r="G87" s="12" t="n"/>
      <c r="H87" s="12" t="n"/>
      <c r="I87" s="12" t="n"/>
      <c r="J87" s="12" t="n"/>
      <c r="K87" s="14">
        <f>IF(COUNTA(A87:J87,M87)=0,"",IFERROR(IF(OR(A87="",B87="",C87="",D87="",E87="",F87="",G87="",H87="",I87="",J87="",NOT(ISNUMBER(E87)),NOT(ISNUMBER(F87)),NOT(ISNUMBER(Assumptions!$B$5)),NOT(ISNUMBER(Assumptions!$B$6))),"Incomplete",IF(E87&gt;F87,"Check Dates",IF(E87&gt;Assumptions!$B$5,"Not Yet Active",IF(F87&lt;Assumptions!$B$5,"Expired",IF(G87&lt;&gt;"Received","Missing Authorization",IF(H87="Missing","Missing Instructions",IF(I87&lt;&gt;"Yes","Item Not On Site",IF(F87-Assumptions!$B$5&lt;=Assumptions!$B$6,"Expiring Soon","Current")))))))),"Check Entry"))</f>
        <v/>
      </c>
      <c r="L87" s="10">
        <f>IF(OR(A87="",F87="",NOT(ISNUMBER(F87)),NOT(ISNUMBER(Assumptions!$B$5))),"",IFERROR(F87-Assumptions!$B$5,""))</f>
        <v/>
      </c>
      <c r="M87" s="12" t="n"/>
    </row>
    <row r="88" ht="30" customHeight="1">
      <c r="A88" s="12" t="n"/>
      <c r="B88" s="12" t="n"/>
      <c r="C88" s="12" t="n"/>
      <c r="D88" s="12" t="n"/>
      <c r="E88" s="13" t="n"/>
      <c r="F88" s="13" t="n"/>
      <c r="G88" s="12" t="n"/>
      <c r="H88" s="12" t="n"/>
      <c r="I88" s="12" t="n"/>
      <c r="J88" s="12" t="n"/>
      <c r="K88" s="15">
        <f>IF(COUNTA(A88:J88,M88)=0,"",IFERROR(IF(OR(A88="",B88="",C88="",D88="",E88="",F88="",G88="",H88="",I88="",J88="",NOT(ISNUMBER(E88)),NOT(ISNUMBER(F88)),NOT(ISNUMBER(Assumptions!$B$5)),NOT(ISNUMBER(Assumptions!$B$6))),"Incomplete",IF(E88&gt;F88,"Check Dates",IF(E88&gt;Assumptions!$B$5,"Not Yet Active",IF(F88&lt;Assumptions!$B$5,"Expired",IF(G88&lt;&gt;"Received","Missing Authorization",IF(H88="Missing","Missing Instructions",IF(I88&lt;&gt;"Yes","Item Not On Site",IF(F88-Assumptions!$B$5&lt;=Assumptions!$B$6,"Expiring Soon","Current")))))))),"Check Entry"))</f>
        <v/>
      </c>
      <c r="L88" s="8">
        <f>IF(OR(A88="",F88="",NOT(ISNUMBER(F88)),NOT(ISNUMBER(Assumptions!$B$5))),"",IFERROR(F88-Assumptions!$B$5,""))</f>
        <v/>
      </c>
      <c r="M88" s="12" t="n"/>
    </row>
    <row r="89" ht="30" customHeight="1">
      <c r="A89" s="12" t="n"/>
      <c r="B89" s="12" t="n"/>
      <c r="C89" s="12" t="n"/>
      <c r="D89" s="12" t="n"/>
      <c r="E89" s="13" t="n"/>
      <c r="F89" s="13" t="n"/>
      <c r="G89" s="12" t="n"/>
      <c r="H89" s="12" t="n"/>
      <c r="I89" s="12" t="n"/>
      <c r="J89" s="12" t="n"/>
      <c r="K89" s="14">
        <f>IF(COUNTA(A89:J89,M89)=0,"",IFERROR(IF(OR(A89="",B89="",C89="",D89="",E89="",F89="",G89="",H89="",I89="",J89="",NOT(ISNUMBER(E89)),NOT(ISNUMBER(F89)),NOT(ISNUMBER(Assumptions!$B$5)),NOT(ISNUMBER(Assumptions!$B$6))),"Incomplete",IF(E89&gt;F89,"Check Dates",IF(E89&gt;Assumptions!$B$5,"Not Yet Active",IF(F89&lt;Assumptions!$B$5,"Expired",IF(G89&lt;&gt;"Received","Missing Authorization",IF(H89="Missing","Missing Instructions",IF(I89&lt;&gt;"Yes","Item Not On Site",IF(F89-Assumptions!$B$5&lt;=Assumptions!$B$6,"Expiring Soon","Current")))))))),"Check Entry"))</f>
        <v/>
      </c>
      <c r="L89" s="10">
        <f>IF(OR(A89="",F89="",NOT(ISNUMBER(F89)),NOT(ISNUMBER(Assumptions!$B$5))),"",IFERROR(F89-Assumptions!$B$5,""))</f>
        <v/>
      </c>
      <c r="M89" s="12" t="n"/>
    </row>
    <row r="90" ht="30" customHeight="1">
      <c r="A90" s="12" t="n"/>
      <c r="B90" s="12" t="n"/>
      <c r="C90" s="12" t="n"/>
      <c r="D90" s="12" t="n"/>
      <c r="E90" s="13" t="n"/>
      <c r="F90" s="13" t="n"/>
      <c r="G90" s="12" t="n"/>
      <c r="H90" s="12" t="n"/>
      <c r="I90" s="12" t="n"/>
      <c r="J90" s="12" t="n"/>
      <c r="K90" s="15">
        <f>IF(COUNTA(A90:J90,M90)=0,"",IFERROR(IF(OR(A90="",B90="",C90="",D90="",E90="",F90="",G90="",H90="",I90="",J90="",NOT(ISNUMBER(E90)),NOT(ISNUMBER(F90)),NOT(ISNUMBER(Assumptions!$B$5)),NOT(ISNUMBER(Assumptions!$B$6))),"Incomplete",IF(E90&gt;F90,"Check Dates",IF(E90&gt;Assumptions!$B$5,"Not Yet Active",IF(F90&lt;Assumptions!$B$5,"Expired",IF(G90&lt;&gt;"Received","Missing Authorization",IF(H90="Missing","Missing Instructions",IF(I90&lt;&gt;"Yes","Item Not On Site",IF(F90-Assumptions!$B$5&lt;=Assumptions!$B$6,"Expiring Soon","Current")))))))),"Check Entry"))</f>
        <v/>
      </c>
      <c r="L90" s="8">
        <f>IF(OR(A90="",F90="",NOT(ISNUMBER(F90)),NOT(ISNUMBER(Assumptions!$B$5))),"",IFERROR(F90-Assumptions!$B$5,""))</f>
        <v/>
      </c>
      <c r="M90" s="12" t="n"/>
    </row>
    <row r="91" ht="30" customHeight="1">
      <c r="A91" s="12" t="n"/>
      <c r="B91" s="12" t="n"/>
      <c r="C91" s="12" t="n"/>
      <c r="D91" s="12" t="n"/>
      <c r="E91" s="13" t="n"/>
      <c r="F91" s="13" t="n"/>
      <c r="G91" s="12" t="n"/>
      <c r="H91" s="12" t="n"/>
      <c r="I91" s="12" t="n"/>
      <c r="J91" s="12" t="n"/>
      <c r="K91" s="14">
        <f>IF(COUNTA(A91:J91,M91)=0,"",IFERROR(IF(OR(A91="",B91="",C91="",D91="",E91="",F91="",G91="",H91="",I91="",J91="",NOT(ISNUMBER(E91)),NOT(ISNUMBER(F91)),NOT(ISNUMBER(Assumptions!$B$5)),NOT(ISNUMBER(Assumptions!$B$6))),"Incomplete",IF(E91&gt;F91,"Check Dates",IF(E91&gt;Assumptions!$B$5,"Not Yet Active",IF(F91&lt;Assumptions!$B$5,"Expired",IF(G91&lt;&gt;"Received","Missing Authorization",IF(H91="Missing","Missing Instructions",IF(I91&lt;&gt;"Yes","Item Not On Site",IF(F91-Assumptions!$B$5&lt;=Assumptions!$B$6,"Expiring Soon","Current")))))))),"Check Entry"))</f>
        <v/>
      </c>
      <c r="L91" s="10">
        <f>IF(OR(A91="",F91="",NOT(ISNUMBER(F91)),NOT(ISNUMBER(Assumptions!$B$5))),"",IFERROR(F91-Assumptions!$B$5,""))</f>
        <v/>
      </c>
      <c r="M91" s="12" t="n"/>
    </row>
    <row r="92" ht="30" customHeight="1">
      <c r="A92" s="12" t="n"/>
      <c r="B92" s="12" t="n"/>
      <c r="C92" s="12" t="n"/>
      <c r="D92" s="12" t="n"/>
      <c r="E92" s="13" t="n"/>
      <c r="F92" s="13" t="n"/>
      <c r="G92" s="12" t="n"/>
      <c r="H92" s="12" t="n"/>
      <c r="I92" s="12" t="n"/>
      <c r="J92" s="12" t="n"/>
      <c r="K92" s="15">
        <f>IF(COUNTA(A92:J92,M92)=0,"",IFERROR(IF(OR(A92="",B92="",C92="",D92="",E92="",F92="",G92="",H92="",I92="",J92="",NOT(ISNUMBER(E92)),NOT(ISNUMBER(F92)),NOT(ISNUMBER(Assumptions!$B$5)),NOT(ISNUMBER(Assumptions!$B$6))),"Incomplete",IF(E92&gt;F92,"Check Dates",IF(E92&gt;Assumptions!$B$5,"Not Yet Active",IF(F92&lt;Assumptions!$B$5,"Expired",IF(G92&lt;&gt;"Received","Missing Authorization",IF(H92="Missing","Missing Instructions",IF(I92&lt;&gt;"Yes","Item Not On Site",IF(F92-Assumptions!$B$5&lt;=Assumptions!$B$6,"Expiring Soon","Current")))))))),"Check Entry"))</f>
        <v/>
      </c>
      <c r="L92" s="8">
        <f>IF(OR(A92="",F92="",NOT(ISNUMBER(F92)),NOT(ISNUMBER(Assumptions!$B$5))),"",IFERROR(F92-Assumptions!$B$5,""))</f>
        <v/>
      </c>
      <c r="M92" s="12" t="n"/>
    </row>
    <row r="93" ht="30" customHeight="1">
      <c r="A93" s="12" t="n"/>
      <c r="B93" s="12" t="n"/>
      <c r="C93" s="12" t="n"/>
      <c r="D93" s="12" t="n"/>
      <c r="E93" s="13" t="n"/>
      <c r="F93" s="13" t="n"/>
      <c r="G93" s="12" t="n"/>
      <c r="H93" s="12" t="n"/>
      <c r="I93" s="12" t="n"/>
      <c r="J93" s="12" t="n"/>
      <c r="K93" s="14">
        <f>IF(COUNTA(A93:J93,M93)=0,"",IFERROR(IF(OR(A93="",B93="",C93="",D93="",E93="",F93="",G93="",H93="",I93="",J93="",NOT(ISNUMBER(E93)),NOT(ISNUMBER(F93)),NOT(ISNUMBER(Assumptions!$B$5)),NOT(ISNUMBER(Assumptions!$B$6))),"Incomplete",IF(E93&gt;F93,"Check Dates",IF(E93&gt;Assumptions!$B$5,"Not Yet Active",IF(F93&lt;Assumptions!$B$5,"Expired",IF(G93&lt;&gt;"Received","Missing Authorization",IF(H93="Missing","Missing Instructions",IF(I93&lt;&gt;"Yes","Item Not On Site",IF(F93-Assumptions!$B$5&lt;=Assumptions!$B$6,"Expiring Soon","Current")))))))),"Check Entry"))</f>
        <v/>
      </c>
      <c r="L93" s="10">
        <f>IF(OR(A93="",F93="",NOT(ISNUMBER(F93)),NOT(ISNUMBER(Assumptions!$B$5))),"",IFERROR(F93-Assumptions!$B$5,""))</f>
        <v/>
      </c>
      <c r="M93" s="12" t="n"/>
    </row>
    <row r="94" ht="30" customHeight="1">
      <c r="A94" s="12" t="n"/>
      <c r="B94" s="12" t="n"/>
      <c r="C94" s="12" t="n"/>
      <c r="D94" s="12" t="n"/>
      <c r="E94" s="13" t="n"/>
      <c r="F94" s="13" t="n"/>
      <c r="G94" s="12" t="n"/>
      <c r="H94" s="12" t="n"/>
      <c r="I94" s="12" t="n"/>
      <c r="J94" s="12" t="n"/>
      <c r="K94" s="15">
        <f>IF(COUNTA(A94:J94,M94)=0,"",IFERROR(IF(OR(A94="",B94="",C94="",D94="",E94="",F94="",G94="",H94="",I94="",J94="",NOT(ISNUMBER(E94)),NOT(ISNUMBER(F94)),NOT(ISNUMBER(Assumptions!$B$5)),NOT(ISNUMBER(Assumptions!$B$6))),"Incomplete",IF(E94&gt;F94,"Check Dates",IF(E94&gt;Assumptions!$B$5,"Not Yet Active",IF(F94&lt;Assumptions!$B$5,"Expired",IF(G94&lt;&gt;"Received","Missing Authorization",IF(H94="Missing","Missing Instructions",IF(I94&lt;&gt;"Yes","Item Not On Site",IF(F94-Assumptions!$B$5&lt;=Assumptions!$B$6,"Expiring Soon","Current")))))))),"Check Entry"))</f>
        <v/>
      </c>
      <c r="L94" s="8">
        <f>IF(OR(A94="",F94="",NOT(ISNUMBER(F94)),NOT(ISNUMBER(Assumptions!$B$5))),"",IFERROR(F94-Assumptions!$B$5,""))</f>
        <v/>
      </c>
      <c r="M94" s="12" t="n"/>
    </row>
    <row r="95" ht="30" customHeight="1">
      <c r="A95" s="12" t="n"/>
      <c r="B95" s="12" t="n"/>
      <c r="C95" s="12" t="n"/>
      <c r="D95" s="12" t="n"/>
      <c r="E95" s="13" t="n"/>
      <c r="F95" s="13" t="n"/>
      <c r="G95" s="12" t="n"/>
      <c r="H95" s="12" t="n"/>
      <c r="I95" s="12" t="n"/>
      <c r="J95" s="12" t="n"/>
      <c r="K95" s="14">
        <f>IF(COUNTA(A95:J95,M95)=0,"",IFERROR(IF(OR(A95="",B95="",C95="",D95="",E95="",F95="",G95="",H95="",I95="",J95="",NOT(ISNUMBER(E95)),NOT(ISNUMBER(F95)),NOT(ISNUMBER(Assumptions!$B$5)),NOT(ISNUMBER(Assumptions!$B$6))),"Incomplete",IF(E95&gt;F95,"Check Dates",IF(E95&gt;Assumptions!$B$5,"Not Yet Active",IF(F95&lt;Assumptions!$B$5,"Expired",IF(G95&lt;&gt;"Received","Missing Authorization",IF(H95="Missing","Missing Instructions",IF(I95&lt;&gt;"Yes","Item Not On Site",IF(F95-Assumptions!$B$5&lt;=Assumptions!$B$6,"Expiring Soon","Current")))))))),"Check Entry"))</f>
        <v/>
      </c>
      <c r="L95" s="10">
        <f>IF(OR(A95="",F95="",NOT(ISNUMBER(F95)),NOT(ISNUMBER(Assumptions!$B$5))),"",IFERROR(F95-Assumptions!$B$5,""))</f>
        <v/>
      </c>
      <c r="M95" s="12" t="n"/>
    </row>
    <row r="96" ht="30" customHeight="1">
      <c r="A96" s="12" t="n"/>
      <c r="B96" s="12" t="n"/>
      <c r="C96" s="12" t="n"/>
      <c r="D96" s="12" t="n"/>
      <c r="E96" s="13" t="n"/>
      <c r="F96" s="13" t="n"/>
      <c r="G96" s="12" t="n"/>
      <c r="H96" s="12" t="n"/>
      <c r="I96" s="12" t="n"/>
      <c r="J96" s="12" t="n"/>
      <c r="K96" s="15">
        <f>IF(COUNTA(A96:J96,M96)=0,"",IFERROR(IF(OR(A96="",B96="",C96="",D96="",E96="",F96="",G96="",H96="",I96="",J96="",NOT(ISNUMBER(E96)),NOT(ISNUMBER(F96)),NOT(ISNUMBER(Assumptions!$B$5)),NOT(ISNUMBER(Assumptions!$B$6))),"Incomplete",IF(E96&gt;F96,"Check Dates",IF(E96&gt;Assumptions!$B$5,"Not Yet Active",IF(F96&lt;Assumptions!$B$5,"Expired",IF(G96&lt;&gt;"Received","Missing Authorization",IF(H96="Missing","Missing Instructions",IF(I96&lt;&gt;"Yes","Item Not On Site",IF(F96-Assumptions!$B$5&lt;=Assumptions!$B$6,"Expiring Soon","Current")))))))),"Check Entry"))</f>
        <v/>
      </c>
      <c r="L96" s="8">
        <f>IF(OR(A96="",F96="",NOT(ISNUMBER(F96)),NOT(ISNUMBER(Assumptions!$B$5))),"",IFERROR(F96-Assumptions!$B$5,""))</f>
        <v/>
      </c>
      <c r="M96" s="12" t="n"/>
    </row>
    <row r="97" ht="30" customHeight="1">
      <c r="A97" s="12" t="n"/>
      <c r="B97" s="12" t="n"/>
      <c r="C97" s="12" t="n"/>
      <c r="D97" s="12" t="n"/>
      <c r="E97" s="13" t="n"/>
      <c r="F97" s="13" t="n"/>
      <c r="G97" s="12" t="n"/>
      <c r="H97" s="12" t="n"/>
      <c r="I97" s="12" t="n"/>
      <c r="J97" s="12" t="n"/>
      <c r="K97" s="14">
        <f>IF(COUNTA(A97:J97,M97)=0,"",IFERROR(IF(OR(A97="",B97="",C97="",D97="",E97="",F97="",G97="",H97="",I97="",J97="",NOT(ISNUMBER(E97)),NOT(ISNUMBER(F97)),NOT(ISNUMBER(Assumptions!$B$5)),NOT(ISNUMBER(Assumptions!$B$6))),"Incomplete",IF(E97&gt;F97,"Check Dates",IF(E97&gt;Assumptions!$B$5,"Not Yet Active",IF(F97&lt;Assumptions!$B$5,"Expired",IF(G97&lt;&gt;"Received","Missing Authorization",IF(H97="Missing","Missing Instructions",IF(I97&lt;&gt;"Yes","Item Not On Site",IF(F97-Assumptions!$B$5&lt;=Assumptions!$B$6,"Expiring Soon","Current")))))))),"Check Entry"))</f>
        <v/>
      </c>
      <c r="L97" s="10">
        <f>IF(OR(A97="",F97="",NOT(ISNUMBER(F97)),NOT(ISNUMBER(Assumptions!$B$5))),"",IFERROR(F97-Assumptions!$B$5,""))</f>
        <v/>
      </c>
      <c r="M97" s="12" t="n"/>
    </row>
    <row r="98" ht="30" customHeight="1">
      <c r="A98" s="12" t="n"/>
      <c r="B98" s="12" t="n"/>
      <c r="C98" s="12" t="n"/>
      <c r="D98" s="12" t="n"/>
      <c r="E98" s="13" t="n"/>
      <c r="F98" s="13" t="n"/>
      <c r="G98" s="12" t="n"/>
      <c r="H98" s="12" t="n"/>
      <c r="I98" s="12" t="n"/>
      <c r="J98" s="12" t="n"/>
      <c r="K98" s="15">
        <f>IF(COUNTA(A98:J98,M98)=0,"",IFERROR(IF(OR(A98="",B98="",C98="",D98="",E98="",F98="",G98="",H98="",I98="",J98="",NOT(ISNUMBER(E98)),NOT(ISNUMBER(F98)),NOT(ISNUMBER(Assumptions!$B$5)),NOT(ISNUMBER(Assumptions!$B$6))),"Incomplete",IF(E98&gt;F98,"Check Dates",IF(E98&gt;Assumptions!$B$5,"Not Yet Active",IF(F98&lt;Assumptions!$B$5,"Expired",IF(G98&lt;&gt;"Received","Missing Authorization",IF(H98="Missing","Missing Instructions",IF(I98&lt;&gt;"Yes","Item Not On Site",IF(F98-Assumptions!$B$5&lt;=Assumptions!$B$6,"Expiring Soon","Current")))))))),"Check Entry"))</f>
        <v/>
      </c>
      <c r="L98" s="8">
        <f>IF(OR(A98="",F98="",NOT(ISNUMBER(F98)),NOT(ISNUMBER(Assumptions!$B$5))),"",IFERROR(F98-Assumptions!$B$5,""))</f>
        <v/>
      </c>
      <c r="M98" s="12" t="n"/>
    </row>
    <row r="99" ht="30" customHeight="1">
      <c r="A99" s="12" t="n"/>
      <c r="B99" s="12" t="n"/>
      <c r="C99" s="12" t="n"/>
      <c r="D99" s="12" t="n"/>
      <c r="E99" s="13" t="n"/>
      <c r="F99" s="13" t="n"/>
      <c r="G99" s="12" t="n"/>
      <c r="H99" s="12" t="n"/>
      <c r="I99" s="12" t="n"/>
      <c r="J99" s="12" t="n"/>
      <c r="K99" s="14">
        <f>IF(COUNTA(A99:J99,M99)=0,"",IFERROR(IF(OR(A99="",B99="",C99="",D99="",E99="",F99="",G99="",H99="",I99="",J99="",NOT(ISNUMBER(E99)),NOT(ISNUMBER(F99)),NOT(ISNUMBER(Assumptions!$B$5)),NOT(ISNUMBER(Assumptions!$B$6))),"Incomplete",IF(E99&gt;F99,"Check Dates",IF(E99&gt;Assumptions!$B$5,"Not Yet Active",IF(F99&lt;Assumptions!$B$5,"Expired",IF(G99&lt;&gt;"Received","Missing Authorization",IF(H99="Missing","Missing Instructions",IF(I99&lt;&gt;"Yes","Item Not On Site",IF(F99-Assumptions!$B$5&lt;=Assumptions!$B$6,"Expiring Soon","Current")))))))),"Check Entry"))</f>
        <v/>
      </c>
      <c r="L99" s="10">
        <f>IF(OR(A99="",F99="",NOT(ISNUMBER(F99)),NOT(ISNUMBER(Assumptions!$B$5))),"",IFERROR(F99-Assumptions!$B$5,""))</f>
        <v/>
      </c>
      <c r="M99" s="12" t="n"/>
    </row>
    <row r="100" ht="30" customHeight="1">
      <c r="A100" s="12" t="n"/>
      <c r="B100" s="12" t="n"/>
      <c r="C100" s="12" t="n"/>
      <c r="D100" s="12" t="n"/>
      <c r="E100" s="13" t="n"/>
      <c r="F100" s="13" t="n"/>
      <c r="G100" s="12" t="n"/>
      <c r="H100" s="12" t="n"/>
      <c r="I100" s="12" t="n"/>
      <c r="J100" s="12" t="n"/>
      <c r="K100" s="15">
        <f>IF(COUNTA(A100:J100,M100)=0,"",IFERROR(IF(OR(A100="",B100="",C100="",D100="",E100="",F100="",G100="",H100="",I100="",J100="",NOT(ISNUMBER(E100)),NOT(ISNUMBER(F100)),NOT(ISNUMBER(Assumptions!$B$5)),NOT(ISNUMBER(Assumptions!$B$6))),"Incomplete",IF(E100&gt;F100,"Check Dates",IF(E100&gt;Assumptions!$B$5,"Not Yet Active",IF(F100&lt;Assumptions!$B$5,"Expired",IF(G100&lt;&gt;"Received","Missing Authorization",IF(H100="Missing","Missing Instructions",IF(I100&lt;&gt;"Yes","Item Not On Site",IF(F100-Assumptions!$B$5&lt;=Assumptions!$B$6,"Expiring Soon","Current")))))))),"Check Entry"))</f>
        <v/>
      </c>
      <c r="L100" s="8">
        <f>IF(OR(A100="",F100="",NOT(ISNUMBER(F100)),NOT(ISNUMBER(Assumptions!$B$5))),"",IFERROR(F100-Assumptions!$B$5,""))</f>
        <v/>
      </c>
      <c r="M100" s="12" t="n"/>
    </row>
    <row r="101" ht="30" customHeight="1">
      <c r="A101" s="12" t="n"/>
      <c r="B101" s="12" t="n"/>
      <c r="C101" s="12" t="n"/>
      <c r="D101" s="12" t="n"/>
      <c r="E101" s="13" t="n"/>
      <c r="F101" s="13" t="n"/>
      <c r="G101" s="12" t="n"/>
      <c r="H101" s="12" t="n"/>
      <c r="I101" s="12" t="n"/>
      <c r="J101" s="12" t="n"/>
      <c r="K101" s="14">
        <f>IF(COUNTA(A101:J101,M101)=0,"",IFERROR(IF(OR(A101="",B101="",C101="",D101="",E101="",F101="",G101="",H101="",I101="",J101="",NOT(ISNUMBER(E101)),NOT(ISNUMBER(F101)),NOT(ISNUMBER(Assumptions!$B$5)),NOT(ISNUMBER(Assumptions!$B$6))),"Incomplete",IF(E101&gt;F101,"Check Dates",IF(E101&gt;Assumptions!$B$5,"Not Yet Active",IF(F101&lt;Assumptions!$B$5,"Expired",IF(G101&lt;&gt;"Received","Missing Authorization",IF(H101="Missing","Missing Instructions",IF(I101&lt;&gt;"Yes","Item Not On Site",IF(F101-Assumptions!$B$5&lt;=Assumptions!$B$6,"Expiring Soon","Current")))))))),"Check Entry"))</f>
        <v/>
      </c>
      <c r="L101" s="10">
        <f>IF(OR(A101="",F101="",NOT(ISNUMBER(F101)),NOT(ISNUMBER(Assumptions!$B$5))),"",IFERROR(F101-Assumptions!$B$5,""))</f>
        <v/>
      </c>
      <c r="M101" s="12" t="n"/>
    </row>
    <row r="102" ht="30" customHeight="1">
      <c r="A102" s="12" t="n"/>
      <c r="B102" s="12" t="n"/>
      <c r="C102" s="12" t="n"/>
      <c r="D102" s="12" t="n"/>
      <c r="E102" s="13" t="n"/>
      <c r="F102" s="13" t="n"/>
      <c r="G102" s="12" t="n"/>
      <c r="H102" s="12" t="n"/>
      <c r="I102" s="12" t="n"/>
      <c r="J102" s="12" t="n"/>
      <c r="K102" s="15">
        <f>IF(COUNTA(A102:J102,M102)=0,"",IFERROR(IF(OR(A102="",B102="",C102="",D102="",E102="",F102="",G102="",H102="",I102="",J102="",NOT(ISNUMBER(E102)),NOT(ISNUMBER(F102)),NOT(ISNUMBER(Assumptions!$B$5)),NOT(ISNUMBER(Assumptions!$B$6))),"Incomplete",IF(E102&gt;F102,"Check Dates",IF(E102&gt;Assumptions!$B$5,"Not Yet Active",IF(F102&lt;Assumptions!$B$5,"Expired",IF(G102&lt;&gt;"Received","Missing Authorization",IF(H102="Missing","Missing Instructions",IF(I102&lt;&gt;"Yes","Item Not On Site",IF(F102-Assumptions!$B$5&lt;=Assumptions!$B$6,"Expiring Soon","Current")))))))),"Check Entry"))</f>
        <v/>
      </c>
      <c r="L102" s="8">
        <f>IF(OR(A102="",F102="",NOT(ISNUMBER(F102)),NOT(ISNUMBER(Assumptions!$B$5))),"",IFERROR(F102-Assumptions!$B$5,""))</f>
        <v/>
      </c>
      <c r="M102" s="12" t="n"/>
    </row>
    <row r="103" ht="30" customHeight="1">
      <c r="A103" s="12" t="n"/>
      <c r="B103" s="12" t="n"/>
      <c r="C103" s="12" t="n"/>
      <c r="D103" s="12" t="n"/>
      <c r="E103" s="13" t="n"/>
      <c r="F103" s="13" t="n"/>
      <c r="G103" s="12" t="n"/>
      <c r="H103" s="12" t="n"/>
      <c r="I103" s="12" t="n"/>
      <c r="J103" s="12" t="n"/>
      <c r="K103" s="14">
        <f>IF(COUNTA(A103:J103,M103)=0,"",IFERROR(IF(OR(A103="",B103="",C103="",D103="",E103="",F103="",G103="",H103="",I103="",J103="",NOT(ISNUMBER(E103)),NOT(ISNUMBER(F103)),NOT(ISNUMBER(Assumptions!$B$5)),NOT(ISNUMBER(Assumptions!$B$6))),"Incomplete",IF(E103&gt;F103,"Check Dates",IF(E103&gt;Assumptions!$B$5,"Not Yet Active",IF(F103&lt;Assumptions!$B$5,"Expired",IF(G103&lt;&gt;"Received","Missing Authorization",IF(H103="Missing","Missing Instructions",IF(I103&lt;&gt;"Yes","Item Not On Site",IF(F103-Assumptions!$B$5&lt;=Assumptions!$B$6,"Expiring Soon","Current")))))))),"Check Entry"))</f>
        <v/>
      </c>
      <c r="L103" s="10">
        <f>IF(OR(A103="",F103="",NOT(ISNUMBER(F103)),NOT(ISNUMBER(Assumptions!$B$5))),"",IFERROR(F103-Assumptions!$B$5,""))</f>
        <v/>
      </c>
      <c r="M103" s="12" t="n"/>
    </row>
    <row r="104" ht="30" customHeight="1">
      <c r="A104" s="12" t="n"/>
      <c r="B104" s="12" t="n"/>
      <c r="C104" s="12" t="n"/>
      <c r="D104" s="12" t="n"/>
      <c r="E104" s="13" t="n"/>
      <c r="F104" s="13" t="n"/>
      <c r="G104" s="12" t="n"/>
      <c r="H104" s="12" t="n"/>
      <c r="I104" s="12" t="n"/>
      <c r="J104" s="12" t="n"/>
      <c r="K104" s="15">
        <f>IF(COUNTA(A104:J104,M104)=0,"",IFERROR(IF(OR(A104="",B104="",C104="",D104="",E104="",F104="",G104="",H104="",I104="",J104="",NOT(ISNUMBER(E104)),NOT(ISNUMBER(F104)),NOT(ISNUMBER(Assumptions!$B$5)),NOT(ISNUMBER(Assumptions!$B$6))),"Incomplete",IF(E104&gt;F104,"Check Dates",IF(E104&gt;Assumptions!$B$5,"Not Yet Active",IF(F104&lt;Assumptions!$B$5,"Expired",IF(G104&lt;&gt;"Received","Missing Authorization",IF(H104="Missing","Missing Instructions",IF(I104&lt;&gt;"Yes","Item Not On Site",IF(F104-Assumptions!$B$5&lt;=Assumptions!$B$6,"Expiring Soon","Current")))))))),"Check Entry"))</f>
        <v/>
      </c>
      <c r="L104" s="8">
        <f>IF(OR(A104="",F104="",NOT(ISNUMBER(F104)),NOT(ISNUMBER(Assumptions!$B$5))),"",IFERROR(F104-Assumptions!$B$5,""))</f>
        <v/>
      </c>
      <c r="M104" s="12" t="n"/>
    </row>
  </sheetData>
  <autoFilter ref="A4:M104"/>
  <mergeCells count="1">
    <mergeCell ref="A1:M1"/>
  </mergeCells>
  <conditionalFormatting sqref="K5:K104">
    <cfRule type="expression" priority="1" dxfId="0" stopIfTrue="1">
      <formula>$K5="Current"</formula>
    </cfRule>
    <cfRule type="expression" priority="2" dxfId="1" stopIfTrue="1">
      <formula>OR($K5="Expiring Soon",$K5="Not Yet Active")</formula>
    </cfRule>
    <cfRule type="expression" priority="3" dxfId="2" stopIfTrue="1">
      <formula>OR($K5="Expired",$K5="Missing Authorization",$K5="Missing Instructions",$K5="Item Not On Site",$K5="Check Dates",$K5="Incomplete",$K5="Check Entry")</formula>
    </cfRule>
  </conditionalFormatting>
  <conditionalFormatting sqref="L5:L104">
    <cfRule type="expression" priority="4" dxfId="1">
      <formula>$K5="Expiring Soon"</formula>
    </cfRule>
    <cfRule type="expression" priority="5" dxfId="2">
      <formula>$K5="Expired"</formula>
    </cfRule>
  </conditionalFormatting>
  <conditionalFormatting sqref="E5:F104">
    <cfRule type="expression" priority="6" dxfId="2">
      <formula>AND(ISNUMBER($E5),ISNUMBER($F5),$E5&gt;$F5)</formula>
    </cfRule>
  </conditionalFormatting>
  <dataValidations count="6">
    <dataValidation sqref="C5:C104" showDropDown="0" showInputMessage="1" showErrorMessage="1" allowBlank="0" errorTitle="Check room" error="Choose a room from the editable Assumptions list." promptTitle="Room assignment" prompt="Select the room associated with this record." type="list">
      <formula1>'Assumptions'!$D$5:$D$104</formula1>
    </dataValidation>
    <dataValidation sqref="E5:F104" showDropDown="0" showInputMessage="1" showErrorMessage="1" allowBlank="0" errorTitle="Check date" error="Enter a date within the editable date limits on Assumptions." promptTitle="Administrative date" prompt="Enter a record date in MM/DD/YYYY format." type="date" operator="between">
      <formula1>'Assumptions'!$B$7</formula1>
      <formula2>'Assumptions'!$B$8</formula2>
    </dataValidation>
    <dataValidation sqref="G5:G104" showDropDown="0" showInputMessage="1" showErrorMessage="1" allowBlank="0" errorTitle="Check record choice" error="Choose Received or Missing." promptTitle="Guardian authorization" prompt="Record whether the authorization is present." type="list">
      <formula1>"Received,Missing"</formula1>
    </dataValidation>
    <dataValidation sqref="H5:H104" showDropDown="0" showInputMessage="1" showErrorMessage="1" allowBlank="0" errorTitle="Check record choice" error="Choose Received, Missing, or Not Required." promptTitle="Written instructions" prompt="Use the choice that matches the center's administrative record." type="list">
      <formula1>"Received,Missing,Not Required"</formula1>
    </dataValidation>
    <dataValidation sqref="I5:I104" showDropDown="0" showInputMessage="1" showErrorMessage="1" allowBlank="0" errorTitle="Check item status" error="Choose Yes or No." promptTitle="Item on site" prompt="Record whether the listed item is currently on site." type="list">
      <formula1>"Yes,No"</formula1>
    </dataValidation>
    <dataValidation sqref="J5:J104" showDropDown="0" showInputMessage="1" showErrorMessage="1" allowBlank="0" errorTitle="Check staff ID" error="Choose a staff ID from the editable Assumptions list." promptTitle="Staff assignment" prompt="Select the staff ID assigned to the administrative record." type="list">
      <formula1>'Assumptions'!$E$5:$E$104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2F7A68"/>
    <outlinePr summaryBelow="1" summaryRight="1"/>
    <pageSetUpPr fitToPage="1"/>
  </sheetPr>
  <dimension ref="A1:E1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20" customWidth="1" min="2" max="2"/>
    <col width="4" customWidth="1" min="3" max="3"/>
    <col width="22" customWidth="1" min="4" max="4"/>
    <col width="22" customWidth="1" min="5" max="5"/>
  </cols>
  <sheetData>
    <row r="1" ht="28" customHeight="1">
      <c r="A1" s="1" t="inlineStr">
        <is>
          <t>Assumptions and Editable Choices</t>
        </is>
      </c>
      <c r="B1" s="20" t="n"/>
      <c r="C1" s="20" t="n"/>
      <c r="D1" s="20" t="n"/>
      <c r="E1" s="21" t="n"/>
    </row>
    <row r="2" ht="32" customHeight="1">
      <c r="A2" s="3" t="inlineStr">
        <is>
          <t>Review these settings and lists for center use. They are administrative choices and do not establish legal, medical, or compliance requirements.</t>
        </is>
      </c>
    </row>
    <row r="3"/>
    <row r="4" ht="24" customHeight="1">
      <c r="A4" s="6" t="inlineStr">
        <is>
          <t>Setting</t>
        </is>
      </c>
      <c r="B4" s="6" t="inlineStr">
        <is>
          <t>Editable Value</t>
        </is>
      </c>
      <c r="D4" s="11" t="inlineStr">
        <is>
          <t>Room Choices</t>
        </is>
      </c>
      <c r="E4" s="11" t="inlineStr">
        <is>
          <t>Staff ID Choices</t>
        </is>
      </c>
    </row>
    <row r="5" ht="22" customHeight="1">
      <c r="A5" s="16" t="inlineStr">
        <is>
          <t>As-of Date</t>
        </is>
      </c>
      <c r="B5" s="17" t="n">
        <v>46274</v>
      </c>
      <c r="D5" s="18" t="inlineStr">
        <is>
          <t>Bluebird</t>
        </is>
      </c>
      <c r="E5" s="18" t="inlineStr">
        <is>
          <t>FIC-ST-001</t>
        </is>
      </c>
    </row>
    <row r="6" ht="22" customHeight="1">
      <c r="A6" s="4" t="inlineStr">
        <is>
          <t>Alert Window (Days)</t>
        </is>
      </c>
      <c r="B6" s="19" t="n">
        <v>30</v>
      </c>
      <c r="D6" s="18" t="inlineStr">
        <is>
          <t>Sunflower</t>
        </is>
      </c>
      <c r="E6" s="18" t="inlineStr">
        <is>
          <t>FIC-ST-002</t>
        </is>
      </c>
    </row>
    <row r="7" ht="22" customHeight="1">
      <c r="A7" s="16" t="inlineStr">
        <is>
          <t>Earliest Entry Date</t>
        </is>
      </c>
      <c r="B7" s="17" t="n">
        <v>45658</v>
      </c>
      <c r="D7" s="18" t="inlineStr">
        <is>
          <t>Maple</t>
        </is>
      </c>
      <c r="E7" s="18" t="inlineStr">
        <is>
          <t>FIC-ST-003</t>
        </is>
      </c>
    </row>
    <row r="8" ht="22" customHeight="1">
      <c r="A8" s="4" t="inlineStr">
        <is>
          <t>Latest Entry Date</t>
        </is>
      </c>
      <c r="B8" s="17" t="n">
        <v>48213</v>
      </c>
      <c r="D8" s="18" t="inlineStr">
        <is>
          <t>Rainbow</t>
        </is>
      </c>
      <c r="E8" s="18" t="inlineStr">
        <is>
          <t>FIC-ST-004</t>
        </is>
      </c>
    </row>
    <row r="9" ht="22" customHeight="1">
      <c r="D9" s="18" t="inlineStr">
        <is>
          <t>Garden</t>
        </is>
      </c>
      <c r="E9" s="18" t="inlineStr">
        <is>
          <t>FIC-ST-005</t>
        </is>
      </c>
    </row>
    <row r="10" ht="22" customHeight="1">
      <c r="D10" s="18" t="n"/>
      <c r="E10" s="18" t="n"/>
    </row>
    <row r="11" ht="22" customHeight="1">
      <c r="D11" s="18" t="n"/>
      <c r="E11" s="18" t="n"/>
    </row>
    <row r="12" ht="22" customHeight="1">
      <c r="D12" s="18" t="n"/>
      <c r="E12" s="18" t="n"/>
    </row>
    <row r="13" ht="22" customHeight="1">
      <c r="D13" s="18" t="n"/>
      <c r="E13" s="18" t="n"/>
    </row>
    <row r="14" ht="22" customHeight="1">
      <c r="D14" s="18" t="n"/>
      <c r="E14" s="18" t="n"/>
    </row>
    <row r="15" ht="22" customHeight="1">
      <c r="D15" s="18" t="n"/>
      <c r="E15" s="18" t="n"/>
    </row>
    <row r="16" ht="22" customHeight="1">
      <c r="D16" s="18" t="n"/>
      <c r="E16" s="18" t="n"/>
    </row>
    <row r="17" ht="22" customHeight="1">
      <c r="D17" s="18" t="n"/>
      <c r="E17" s="18" t="n"/>
    </row>
    <row r="18" ht="22" customHeight="1">
      <c r="D18" s="18" t="n"/>
      <c r="E18" s="18" t="n"/>
    </row>
    <row r="19" ht="22" customHeight="1">
      <c r="D19" s="18" t="n"/>
      <c r="E19" s="18" t="n"/>
    </row>
    <row r="20" ht="22" customHeight="1">
      <c r="D20" s="18" t="n"/>
      <c r="E20" s="18" t="n"/>
    </row>
    <row r="21" ht="22" customHeight="1">
      <c r="D21" s="18" t="n"/>
      <c r="E21" s="18" t="n"/>
    </row>
    <row r="22" ht="22" customHeight="1">
      <c r="D22" s="18" t="n"/>
      <c r="E22" s="18" t="n"/>
    </row>
    <row r="23" ht="22" customHeight="1">
      <c r="D23" s="18" t="n"/>
      <c r="E23" s="18" t="n"/>
    </row>
    <row r="24" ht="22" customHeight="1">
      <c r="D24" s="18" t="n"/>
      <c r="E24" s="18" t="n"/>
    </row>
    <row r="25" ht="22" customHeight="1">
      <c r="D25" s="18" t="n"/>
      <c r="E25" s="18" t="n"/>
    </row>
    <row r="26" ht="22" customHeight="1">
      <c r="D26" s="18" t="n"/>
      <c r="E26" s="18" t="n"/>
    </row>
    <row r="27" ht="22" customHeight="1">
      <c r="D27" s="18" t="n"/>
      <c r="E27" s="18" t="n"/>
    </row>
    <row r="28" ht="22" customHeight="1">
      <c r="D28" s="18" t="n"/>
      <c r="E28" s="18" t="n"/>
    </row>
    <row r="29" ht="22" customHeight="1">
      <c r="D29" s="18" t="n"/>
      <c r="E29" s="18" t="n"/>
    </row>
    <row r="30" ht="22" customHeight="1">
      <c r="D30" s="18" t="n"/>
      <c r="E30" s="18" t="n"/>
    </row>
    <row r="31" ht="22" customHeight="1">
      <c r="D31" s="18" t="n"/>
      <c r="E31" s="18" t="n"/>
    </row>
    <row r="32" ht="22" customHeight="1">
      <c r="D32" s="18" t="n"/>
      <c r="E32" s="18" t="n"/>
    </row>
    <row r="33" ht="22" customHeight="1">
      <c r="D33" s="18" t="n"/>
      <c r="E33" s="18" t="n"/>
    </row>
    <row r="34" ht="22" customHeight="1">
      <c r="D34" s="18" t="n"/>
      <c r="E34" s="18" t="n"/>
    </row>
    <row r="35" ht="22" customHeight="1">
      <c r="D35" s="18" t="n"/>
      <c r="E35" s="18" t="n"/>
    </row>
    <row r="36" ht="22" customHeight="1">
      <c r="D36" s="18" t="n"/>
      <c r="E36" s="18" t="n"/>
    </row>
    <row r="37" ht="22" customHeight="1">
      <c r="D37" s="18" t="n"/>
      <c r="E37" s="18" t="n"/>
    </row>
    <row r="38" ht="22" customHeight="1">
      <c r="D38" s="18" t="n"/>
      <c r="E38" s="18" t="n"/>
    </row>
    <row r="39" ht="22" customHeight="1">
      <c r="D39" s="18" t="n"/>
      <c r="E39" s="18" t="n"/>
    </row>
    <row r="40" ht="22" customHeight="1">
      <c r="D40" s="18" t="n"/>
      <c r="E40" s="18" t="n"/>
    </row>
    <row r="41" ht="22" customHeight="1">
      <c r="D41" s="18" t="n"/>
      <c r="E41" s="18" t="n"/>
    </row>
    <row r="42" ht="22" customHeight="1">
      <c r="D42" s="18" t="n"/>
      <c r="E42" s="18" t="n"/>
    </row>
    <row r="43" ht="22" customHeight="1">
      <c r="D43" s="18" t="n"/>
      <c r="E43" s="18" t="n"/>
    </row>
    <row r="44" ht="22" customHeight="1">
      <c r="D44" s="18" t="n"/>
      <c r="E44" s="18" t="n"/>
    </row>
    <row r="45" ht="22" customHeight="1">
      <c r="D45" s="18" t="n"/>
      <c r="E45" s="18" t="n"/>
    </row>
    <row r="46" ht="22" customHeight="1">
      <c r="D46" s="18" t="n"/>
      <c r="E46" s="18" t="n"/>
    </row>
    <row r="47" ht="22" customHeight="1">
      <c r="D47" s="18" t="n"/>
      <c r="E47" s="18" t="n"/>
    </row>
    <row r="48" ht="22" customHeight="1">
      <c r="D48" s="18" t="n"/>
      <c r="E48" s="18" t="n"/>
    </row>
    <row r="49" ht="22" customHeight="1">
      <c r="D49" s="18" t="n"/>
      <c r="E49" s="18" t="n"/>
    </row>
    <row r="50" ht="22" customHeight="1">
      <c r="D50" s="18" t="n"/>
      <c r="E50" s="18" t="n"/>
    </row>
    <row r="51" ht="22" customHeight="1">
      <c r="D51" s="18" t="n"/>
      <c r="E51" s="18" t="n"/>
    </row>
    <row r="52" ht="22" customHeight="1">
      <c r="D52" s="18" t="n"/>
      <c r="E52" s="18" t="n"/>
    </row>
    <row r="53" ht="22" customHeight="1">
      <c r="D53" s="18" t="n"/>
      <c r="E53" s="18" t="n"/>
    </row>
    <row r="54" ht="22" customHeight="1">
      <c r="D54" s="18" t="n"/>
      <c r="E54" s="18" t="n"/>
    </row>
    <row r="55" ht="22" customHeight="1">
      <c r="D55" s="18" t="n"/>
      <c r="E55" s="18" t="n"/>
    </row>
    <row r="56" ht="22" customHeight="1">
      <c r="D56" s="18" t="n"/>
      <c r="E56" s="18" t="n"/>
    </row>
    <row r="57" ht="22" customHeight="1">
      <c r="D57" s="18" t="n"/>
      <c r="E57" s="18" t="n"/>
    </row>
    <row r="58" ht="22" customHeight="1">
      <c r="D58" s="18" t="n"/>
      <c r="E58" s="18" t="n"/>
    </row>
    <row r="59" ht="22" customHeight="1">
      <c r="D59" s="18" t="n"/>
      <c r="E59" s="18" t="n"/>
    </row>
    <row r="60" ht="22" customHeight="1">
      <c r="D60" s="18" t="n"/>
      <c r="E60" s="18" t="n"/>
    </row>
    <row r="61" ht="22" customHeight="1">
      <c r="D61" s="18" t="n"/>
      <c r="E61" s="18" t="n"/>
    </row>
    <row r="62" ht="22" customHeight="1">
      <c r="D62" s="18" t="n"/>
      <c r="E62" s="18" t="n"/>
    </row>
    <row r="63" ht="22" customHeight="1">
      <c r="D63" s="18" t="n"/>
      <c r="E63" s="18" t="n"/>
    </row>
    <row r="64" ht="22" customHeight="1">
      <c r="D64" s="18" t="n"/>
      <c r="E64" s="18" t="n"/>
    </row>
    <row r="65" ht="22" customHeight="1">
      <c r="D65" s="18" t="n"/>
      <c r="E65" s="18" t="n"/>
    </row>
    <row r="66" ht="22" customHeight="1">
      <c r="D66" s="18" t="n"/>
      <c r="E66" s="18" t="n"/>
    </row>
    <row r="67" ht="22" customHeight="1">
      <c r="D67" s="18" t="n"/>
      <c r="E67" s="18" t="n"/>
    </row>
    <row r="68" ht="22" customHeight="1">
      <c r="D68" s="18" t="n"/>
      <c r="E68" s="18" t="n"/>
    </row>
    <row r="69" ht="22" customHeight="1">
      <c r="D69" s="18" t="n"/>
      <c r="E69" s="18" t="n"/>
    </row>
    <row r="70" ht="22" customHeight="1">
      <c r="D70" s="18" t="n"/>
      <c r="E70" s="18" t="n"/>
    </row>
    <row r="71" ht="22" customHeight="1">
      <c r="D71" s="18" t="n"/>
      <c r="E71" s="18" t="n"/>
    </row>
    <row r="72" ht="22" customHeight="1">
      <c r="D72" s="18" t="n"/>
      <c r="E72" s="18" t="n"/>
    </row>
    <row r="73" ht="22" customHeight="1">
      <c r="D73" s="18" t="n"/>
      <c r="E73" s="18" t="n"/>
    </row>
    <row r="74" ht="22" customHeight="1">
      <c r="D74" s="18" t="n"/>
      <c r="E74" s="18" t="n"/>
    </row>
    <row r="75" ht="22" customHeight="1">
      <c r="D75" s="18" t="n"/>
      <c r="E75" s="18" t="n"/>
    </row>
    <row r="76" ht="22" customHeight="1">
      <c r="D76" s="18" t="n"/>
      <c r="E76" s="18" t="n"/>
    </row>
    <row r="77" ht="22" customHeight="1">
      <c r="D77" s="18" t="n"/>
      <c r="E77" s="18" t="n"/>
    </row>
    <row r="78" ht="22" customHeight="1">
      <c r="D78" s="18" t="n"/>
      <c r="E78" s="18" t="n"/>
    </row>
    <row r="79" ht="22" customHeight="1">
      <c r="D79" s="18" t="n"/>
      <c r="E79" s="18" t="n"/>
    </row>
    <row r="80" ht="22" customHeight="1">
      <c r="D80" s="18" t="n"/>
      <c r="E80" s="18" t="n"/>
    </row>
    <row r="81" ht="22" customHeight="1">
      <c r="D81" s="18" t="n"/>
      <c r="E81" s="18" t="n"/>
    </row>
    <row r="82" ht="22" customHeight="1">
      <c r="D82" s="18" t="n"/>
      <c r="E82" s="18" t="n"/>
    </row>
    <row r="83" ht="22" customHeight="1">
      <c r="D83" s="18" t="n"/>
      <c r="E83" s="18" t="n"/>
    </row>
    <row r="84" ht="22" customHeight="1">
      <c r="D84" s="18" t="n"/>
      <c r="E84" s="18" t="n"/>
    </row>
    <row r="85" ht="22" customHeight="1">
      <c r="D85" s="18" t="n"/>
      <c r="E85" s="18" t="n"/>
    </row>
    <row r="86" ht="22" customHeight="1">
      <c r="D86" s="18" t="n"/>
      <c r="E86" s="18" t="n"/>
    </row>
    <row r="87" ht="22" customHeight="1">
      <c r="D87" s="18" t="n"/>
      <c r="E87" s="18" t="n"/>
    </row>
    <row r="88" ht="22" customHeight="1">
      <c r="D88" s="18" t="n"/>
      <c r="E88" s="18" t="n"/>
    </row>
    <row r="89" ht="22" customHeight="1">
      <c r="D89" s="18" t="n"/>
      <c r="E89" s="18" t="n"/>
    </row>
    <row r="90" ht="22" customHeight="1">
      <c r="D90" s="18" t="n"/>
      <c r="E90" s="18" t="n"/>
    </row>
    <row r="91" ht="22" customHeight="1">
      <c r="D91" s="18" t="n"/>
      <c r="E91" s="18" t="n"/>
    </row>
    <row r="92" ht="22" customHeight="1">
      <c r="D92" s="18" t="n"/>
      <c r="E92" s="18" t="n"/>
    </row>
    <row r="93" ht="22" customHeight="1">
      <c r="D93" s="18" t="n"/>
      <c r="E93" s="18" t="n"/>
    </row>
    <row r="94" ht="22" customHeight="1">
      <c r="D94" s="18" t="n"/>
      <c r="E94" s="18" t="n"/>
    </row>
    <row r="95" ht="22" customHeight="1">
      <c r="D95" s="18" t="n"/>
      <c r="E95" s="18" t="n"/>
    </row>
    <row r="96" ht="22" customHeight="1">
      <c r="D96" s="18" t="n"/>
      <c r="E96" s="18" t="n"/>
    </row>
    <row r="97" ht="22" customHeight="1">
      <c r="D97" s="18" t="n"/>
      <c r="E97" s="18" t="n"/>
    </row>
    <row r="98" ht="22" customHeight="1">
      <c r="D98" s="18" t="n"/>
      <c r="E98" s="18" t="n"/>
    </row>
    <row r="99" ht="22" customHeight="1">
      <c r="D99" s="18" t="n"/>
      <c r="E99" s="18" t="n"/>
    </row>
    <row r="100" ht="22" customHeight="1">
      <c r="D100" s="18" t="n"/>
      <c r="E100" s="18" t="n"/>
    </row>
    <row r="101" ht="22" customHeight="1">
      <c r="D101" s="18" t="n"/>
      <c r="E101" s="18" t="n"/>
    </row>
    <row r="102" ht="22" customHeight="1">
      <c r="D102" s="18" t="n"/>
      <c r="E102" s="18" t="n"/>
    </row>
    <row r="103" ht="22" customHeight="1">
      <c r="D103" s="18" t="n"/>
      <c r="E103" s="18" t="n"/>
    </row>
    <row r="104" ht="22" customHeight="1">
      <c r="D104" s="18" t="n"/>
      <c r="E104" s="18" t="n"/>
    </row>
  </sheetData>
  <autoFilter ref="D4:E104"/>
  <mergeCells count="1">
    <mergeCell ref="A1:E1"/>
  </mergeCells>
  <conditionalFormatting sqref="B5">
    <cfRule type="expression" priority="1" dxfId="2">
      <formula>OR($B$5&lt;$B$7,$B$5&gt;$B$8)</formula>
    </cfRule>
  </conditionalFormatting>
  <conditionalFormatting sqref="B7:B8">
    <cfRule type="expression" priority="2" dxfId="2">
      <formula>$B$7&gt;$B$8</formula>
    </cfRule>
  </conditionalFormatting>
  <dataValidations count="3">
    <dataValidation sqref="B6" showDropDown="0" showInputMessage="1" showErrorMessage="1" allowBlank="0" errorTitle="Check alert window" error="Enter a whole number from 0 through 365." promptTitle="Alert window" prompt="Enter the number of days used for the Expiring Soon status." type="whole" operator="between">
      <formula1>0</formula1>
      <formula2>365</formula2>
    </dataValidation>
    <dataValidation sqref="B5" showDropDown="0" showInputMessage="1" showErrorMessage="1" allowBlank="0" errorTitle="Check as-of date" error="Enter an as-of date within the editable entry date limits." promptTitle="As-of date" prompt="Statuses are calculated using this date." type="date" operator="between">
      <formula1>$B$7</formula1>
      <formula2>$B$8</formula2>
    </dataValidation>
    <dataValidation sqref="B7:B8" showDropDown="0" showInputMessage="1" showErrorMessage="1" allowBlank="0" errorTitle="Check date limit" error="Enter a valid date within the displayed planning horizon." promptTitle="Entry date limit" prompt="These dates limit entries on the Authorizations sheet." type="date" operator="between">
      <formula1>DATE(YEAR(TODAY())-10,1,1)</formula1>
      <formula2>DATE(YEAR(TODAY())+20,12,31)</formula2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2026-09-09T21:23:13Z</dcterms:created>
  <dcterms:modified xmlns:dcterms="http://purl.org/dc/terms/" xmlns:xsi="http://www.w3.org/2001/XMLSchema-instance" xsi:type="dcterms:W3CDTF">2026-09-09T21:23:13+00:00Z</dcterms:modified>
</cp:coreProperties>
</file>