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Inquiri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'Inquiries'!$A$4:$T$104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%"/>
    <numFmt numFmtId="166" formatCode="0.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60736E"/>
      <sz val="9"/>
    </font>
    <font>
      <name val="Calibri"/>
      <b val="1"/>
      <color rgb="0024353D"/>
      <sz val="10"/>
    </font>
    <font>
      <name val="Calibri"/>
      <color rgb="0024353D"/>
      <sz val="10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0" pivotButton="0" quotePrefix="0" xfId="0"/>
    <xf numFmtId="164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top" wrapText="1"/>
    </xf>
    <xf numFmtId="164" fontId="4" fillId="6" borderId="1" applyAlignment="1" pivotButton="0" quotePrefix="0" xfId="0">
      <alignment horizontal="left" vertical="center"/>
    </xf>
    <xf numFmtId="18" fontId="4" fillId="6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top" wrapText="1"/>
    </xf>
    <xf numFmtId="1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5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FFFFFF"/>
        <sz val="10"/>
      </font>
      <fill>
        <patternFill patternType="solid">
          <fgColor rgb="00D56A4A"/>
        </patternFill>
      </fill>
    </dxf>
    <dxf>
      <font>
        <name val="Calibri"/>
        <b val="1"/>
        <color rgb="0024353D"/>
        <sz val="10"/>
      </font>
      <fill>
        <patternFill patternType="solid">
          <fgColor rgb="00DCEEE8"/>
        </patternFill>
      </fill>
    </dxf>
    <dxf>
      <font>
        <name val="Calibri"/>
        <b val="1"/>
        <color rgb="0024353D"/>
        <sz val="10"/>
      </font>
      <fill>
        <patternFill patternType="solid">
          <fgColor rgb="00F9DD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Inquiry Outcomes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'Summary'!$D$5:$D$10</f>
            </numRef>
          </cat>
          <val>
            <numRef>
              <f>'Summary'!$E$5:$E$10</f>
            </numRef>
          </val>
        </ser>
        <gapWidth val="6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Outcome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Inquiries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41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ourInquiryTable" displayName="TourInquiryTable" ref="A4:T104" headerRowCount="1">
  <autoFilter ref="A4:T104"/>
  <tableColumns count="20">
    <tableColumn id="1" name="Inquiry ID"/>
    <tableColumn id="2" name="Prospect Label"/>
    <tableColumn id="3" name="Inquiry Date"/>
    <tableColumn id="4" name="Preferred Contact"/>
    <tableColumn id="5" name="Program Interest"/>
    <tableColumn id="6" name="Desired Start Date"/>
    <tableColumn id="7" name="Referral Source"/>
    <tableColumn id="8" name="Assigned Staff"/>
    <tableColumn id="9" name="Tour Status"/>
    <tableColumn id="10" name="Tour Date"/>
    <tableColumn id="11" name="Tour Time"/>
    <tableColumn id="12" name="Follow-Up Due"/>
    <tableColumn id="13" name="Follow-Up Completed"/>
    <tableColumn id="14" name="Outcome"/>
    <tableColumn id="15" name="Outcome Date"/>
    <tableColumn id="16" name="Notes"/>
    <tableColumn id="17" name="Days Open"/>
    <tableColumn id="18" name="Follow-Up Alert"/>
    <tableColumn id="19" name="Tour Check"/>
    <tableColumn id="20" name="Record Check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AssumptionSettings" displayName="AssumptionSettings" ref="A3:C9" headerRowCount="1">
  <autoFilter ref="A3:C9"/>
  <tableColumns count="3">
    <tableColumn id="1" name="Setting"/>
    <tableColumn id="2" name="Value"/>
    <tableColumn id="3" name="Purpos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3" customWidth="1" min="3" max="3"/>
    <col width="18" customWidth="1" min="4" max="4"/>
    <col width="12" customWidth="1" min="5" max="5"/>
    <col width="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30" customHeight="1">
      <c r="A1" s="1" t="inlineStr">
        <is>
          <t>Daycare Tour Inquiry Tracker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3" t="n"/>
    </row>
    <row r="2" ht="21" customHeight="1">
      <c r="A2" s="4" t="inlineStr">
        <is>
          <t>Fictional Cedar Lane Childcare Center | Indicators are calculated from the Inquiries sheet.</t>
        </is>
      </c>
    </row>
    <row r="3">
      <c r="A3" s="5" t="inlineStr">
        <is>
          <t>As of</t>
        </is>
      </c>
      <c r="B3" s="6">
        <f>TODAY()</f>
        <v/>
      </c>
    </row>
    <row r="4" ht="31" customHeight="1">
      <c r="A4" s="7" t="inlineStr">
        <is>
          <t>Indicator</t>
        </is>
      </c>
      <c r="B4" s="7" t="inlineStr">
        <is>
          <t>Calculated Value</t>
        </is>
      </c>
      <c r="D4" s="7" t="inlineStr">
        <is>
          <t>Outcome</t>
        </is>
      </c>
      <c r="E4" s="7" t="inlineStr">
        <is>
          <t>Inquiries</t>
        </is>
      </c>
    </row>
    <row r="5">
      <c r="A5" s="8" t="inlineStr">
        <is>
          <t>Inquiries logged</t>
        </is>
      </c>
      <c r="B5" s="9">
        <f>COUNTIF(Inquiries!$A$5:$A$104,"&lt;&gt;")</f>
        <v/>
      </c>
      <c r="D5" s="8" t="inlineStr">
        <is>
          <t>Open</t>
        </is>
      </c>
      <c r="E5" s="9">
        <f>COUNTIFS(Inquiries!$A$5:$A$104,"&lt;&gt;",Inquiries!$N$5:$N$104,"Open")</f>
        <v/>
      </c>
    </row>
    <row r="6">
      <c r="A6" s="10" t="inlineStr">
        <is>
          <t>Inquiries in last 30 days</t>
        </is>
      </c>
      <c r="B6" s="11">
        <f>COUNTIFS(Inquiries!$A$5:$A$104,"&lt;&gt;",Inquiries!$C$5:$C$104,"&gt;="&amp;TODAY()-29,Inquiries!$C$5:$C$104,"&lt;="&amp;TODAY())</f>
        <v/>
      </c>
      <c r="D6" s="10" t="inlineStr">
        <is>
          <t>Waitlist</t>
        </is>
      </c>
      <c r="E6" s="11">
        <f>COUNTIFS(Inquiries!$A$5:$A$104,"&lt;&gt;",Inquiries!$N$5:$N$104,"Waitlist")</f>
        <v/>
      </c>
    </row>
    <row r="7">
      <c r="A7" s="8" t="inlineStr">
        <is>
          <t>Future scheduled tours</t>
        </is>
      </c>
      <c r="B7" s="9">
        <f>COUNTIFS(Inquiries!$A$5:$A$104,"&lt;&gt;",Inquiries!$I$5:$I$104,"Scheduled",Inquiries!$J$5:$J$104,"&gt;="&amp;TODAY())</f>
        <v/>
      </c>
      <c r="D7" s="8" t="inlineStr">
        <is>
          <t>Enrolled</t>
        </is>
      </c>
      <c r="E7" s="9">
        <f>COUNTIFS(Inquiries!$A$5:$A$104,"&lt;&gt;",Inquiries!$N$5:$N$104,"Enrolled")</f>
        <v/>
      </c>
    </row>
    <row r="8">
      <c r="A8" s="10" t="inlineStr">
        <is>
          <t>Completed tours</t>
        </is>
      </c>
      <c r="B8" s="11">
        <f>COUNTIF(Inquiries!$I$5:$I$104,"Completed")</f>
        <v/>
      </c>
      <c r="D8" s="10" t="inlineStr">
        <is>
          <t>Declined</t>
        </is>
      </c>
      <c r="E8" s="11">
        <f>COUNTIFS(Inquiries!$A$5:$A$104,"&lt;&gt;",Inquiries!$N$5:$N$104,"Declined")</f>
        <v/>
      </c>
    </row>
    <row r="9">
      <c r="A9" s="8" t="inlineStr">
        <is>
          <t>Follow-ups due now</t>
        </is>
      </c>
      <c r="B9" s="9">
        <f>COUNTIFS(Inquiries!$A$5:$A$104,"&lt;&gt;",Inquiries!$L$5:$L$104,"&lt;&gt;",Inquiries!$L$5:$L$104,"&lt;="&amp;TODAY(),Inquiries!$M$5:$M$104,"",Inquiries!$N$5:$N$104,"&lt;&gt;Enrolled",Inquiries!$N$5:$N$104,"&lt;&gt;Declined",Inquiries!$N$5:$N$104,"&lt;&gt;No Response")</f>
        <v/>
      </c>
      <c r="D9" s="8" t="inlineStr">
        <is>
          <t>No Response</t>
        </is>
      </c>
      <c r="E9" s="9">
        <f>COUNTIFS(Inquiries!$A$5:$A$104,"&lt;&gt;",Inquiries!$N$5:$N$104,"No Response")</f>
        <v/>
      </c>
    </row>
    <row r="10">
      <c r="A10" s="10" t="inlineStr">
        <is>
          <t>Open or waitlist inquiries</t>
        </is>
      </c>
      <c r="B10" s="11">
        <f>COUNTIFS(Inquiries!$A$5:$A$104,"&lt;&gt;",Inquiries!$N$5:$N$104,"Open")+COUNTIFS(Inquiries!$A$5:$A$104,"&lt;&gt;",Inquiries!$N$5:$N$104,"Waitlist")+COUNTIFS(Inquiries!$A$5:$A$104,"&lt;&gt;",Inquiries!$N$5:$N$104,"")</f>
        <v/>
      </c>
      <c r="D10" s="10" t="inlineStr">
        <is>
          <t>Unset</t>
        </is>
      </c>
      <c r="E10" s="11">
        <f>COUNTIFS(Inquiries!$A$5:$A$104,"&lt;&gt;",Inquiries!$N$5:$N$104,"")</f>
        <v/>
      </c>
    </row>
    <row r="11">
      <c r="A11" s="8" t="inlineStr">
        <is>
          <t>Enrolled outcomes</t>
        </is>
      </c>
      <c r="B11" s="9">
        <f>COUNTIF(Inquiries!$N$5:$N$104,"Enrolled")</f>
        <v/>
      </c>
    </row>
    <row r="12">
      <c r="A12" s="10" t="inlineStr">
        <is>
          <t>Decision conversion rate</t>
        </is>
      </c>
      <c r="B12" s="12">
        <f>IFERROR(COUNTIF(Inquiries!$N$5:$N$104,"Enrolled")/(COUNTIF(Inquiries!$N$5:$N$104,"Enrolled")+COUNTIF(Inquiries!$N$5:$N$104,"Declined")+COUNTIF(Inquiries!$N$5:$N$104,"No Response")),"")</f>
        <v/>
      </c>
    </row>
    <row r="13">
      <c r="A13" s="8" t="inlineStr">
        <is>
          <t>Average days open</t>
        </is>
      </c>
      <c r="B13" s="13">
        <f>IFERROR(AVERAGEIF(Inquiries!$A$5:$A$104,"&lt;&gt;",Inquiries!$Q$5:$Q$104),"")</f>
        <v/>
      </c>
    </row>
    <row r="14">
      <c r="A14" s="10" t="inlineStr">
        <is>
          <t>Records needing review</t>
        </is>
      </c>
      <c r="B14" s="11">
        <f>COUNTIFS(Inquiries!$A$5:$A$104,"&lt;&gt;",Inquiries!$T$5:$T$104,"&lt;&gt;OK")</f>
        <v/>
      </c>
    </row>
  </sheetData>
  <mergeCells count="1">
    <mergeCell ref="A1:N1"/>
  </mergeCells>
  <conditionalFormatting sqref="B9">
    <cfRule type="expression" priority="1" dxfId="0">
      <formula>B9&gt;0</formula>
    </cfRule>
  </conditionalFormatting>
  <conditionalFormatting sqref="B14">
    <cfRule type="expression" priority="2" dxfId="0">
      <formula>B14&gt;0</formula>
    </cfRule>
  </conditionalFormatting>
  <conditionalFormatting sqref="B11">
    <cfRule type="expression" priority="3" dxfId="1">
      <formula>B11&gt;0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5" customWidth="1" min="2" max="2"/>
    <col width="13" customWidth="1" min="3" max="3"/>
    <col width="17" customWidth="1" min="4" max="4"/>
    <col width="18" customWidth="1" min="5" max="5"/>
    <col width="16" customWidth="1" min="6" max="6"/>
    <col width="19" customWidth="1" min="7" max="7"/>
    <col width="20" customWidth="1" min="8" max="8"/>
    <col width="17" customWidth="1" min="9" max="9"/>
    <col width="13" customWidth="1" min="10" max="10"/>
    <col width="12" customWidth="1" min="11" max="11"/>
    <col width="15" customWidth="1" min="12" max="12"/>
    <col width="20" customWidth="1" min="13" max="13"/>
    <col width="15" customWidth="1" min="14" max="14"/>
    <col width="14" customWidth="1" min="15" max="15"/>
    <col width="38" customWidth="1" min="16" max="16"/>
    <col width="11" customWidth="1" min="17" max="17"/>
    <col width="17" customWidth="1" min="18" max="18"/>
    <col width="17" customWidth="1" min="19" max="19"/>
    <col width="20" customWidth="1" min="20" max="20"/>
  </cols>
  <sheetData>
    <row r="1" ht="30" customHeight="1">
      <c r="A1" s="1" t="inlineStr">
        <is>
          <t>Tour Inquiry Records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3" t="n"/>
    </row>
    <row r="2" ht="21" customHeight="1">
      <c r="A2" s="4" t="inlineStr">
        <is>
          <t>Yellow cells are editable inputs. Formula columns provide administrative prompts for human review. All sample records are fictional.</t>
        </is>
      </c>
    </row>
    <row r="3"/>
    <row r="4" ht="31" customHeight="1">
      <c r="A4" s="14" t="inlineStr">
        <is>
          <t>Inquiry ID</t>
        </is>
      </c>
      <c r="B4" s="14" t="inlineStr">
        <is>
          <t>Prospect Label</t>
        </is>
      </c>
      <c r="C4" s="14" t="inlineStr">
        <is>
          <t>Inquiry Date</t>
        </is>
      </c>
      <c r="D4" s="14" t="inlineStr">
        <is>
          <t>Preferred Contact</t>
        </is>
      </c>
      <c r="E4" s="14" t="inlineStr">
        <is>
          <t>Program Interest</t>
        </is>
      </c>
      <c r="F4" s="14" t="inlineStr">
        <is>
          <t>Desired Start Date</t>
        </is>
      </c>
      <c r="G4" s="14" t="inlineStr">
        <is>
          <t>Referral Source</t>
        </is>
      </c>
      <c r="H4" s="14" t="inlineStr">
        <is>
          <t>Assigned Staff</t>
        </is>
      </c>
      <c r="I4" s="14" t="inlineStr">
        <is>
          <t>Tour Status</t>
        </is>
      </c>
      <c r="J4" s="14" t="inlineStr">
        <is>
          <t>Tour Date</t>
        </is>
      </c>
      <c r="K4" s="14" t="inlineStr">
        <is>
          <t>Tour Time</t>
        </is>
      </c>
      <c r="L4" s="14" t="inlineStr">
        <is>
          <t>Follow-Up Due</t>
        </is>
      </c>
      <c r="M4" s="14" t="inlineStr">
        <is>
          <t>Follow-Up Completed</t>
        </is>
      </c>
      <c r="N4" s="14" t="inlineStr">
        <is>
          <t>Outcome</t>
        </is>
      </c>
      <c r="O4" s="14" t="inlineStr">
        <is>
          <t>Outcome Date</t>
        </is>
      </c>
      <c r="P4" s="14" t="inlineStr">
        <is>
          <t>Notes</t>
        </is>
      </c>
      <c r="Q4" s="14" t="inlineStr">
        <is>
          <t>Days Open</t>
        </is>
      </c>
      <c r="R4" s="14" t="inlineStr">
        <is>
          <t>Follow-Up Alert</t>
        </is>
      </c>
      <c r="S4" s="14" t="inlineStr">
        <is>
          <t>Tour Check</t>
        </is>
      </c>
      <c r="T4" s="14" t="inlineStr">
        <is>
          <t>Record Check</t>
        </is>
      </c>
    </row>
    <row r="5" ht="31" customHeight="1">
      <c r="A5" s="15" t="inlineStr">
        <is>
          <t>FI-0001</t>
        </is>
      </c>
      <c r="B5" s="16" t="inlineStr">
        <is>
          <t>Fictional Prospect Alpha</t>
        </is>
      </c>
      <c r="C5" s="17" t="n">
        <v>46244</v>
      </c>
      <c r="D5" s="15" t="inlineStr">
        <is>
          <t>Email</t>
        </is>
      </c>
      <c r="E5" s="15" t="inlineStr">
        <is>
          <t>Preschool</t>
        </is>
      </c>
      <c r="F5" s="17" t="n">
        <v>46300</v>
      </c>
      <c r="G5" s="15" t="inlineStr">
        <is>
          <t>Website</t>
        </is>
      </c>
      <c r="H5" s="15" t="inlineStr">
        <is>
          <t>Fictional Staff A</t>
        </is>
      </c>
      <c r="I5" s="15" t="inlineStr">
        <is>
          <t>Completed</t>
        </is>
      </c>
      <c r="J5" s="17" t="n">
        <v>46247</v>
      </c>
      <c r="K5" s="18" t="n">
        <v>0.4166666666666667</v>
      </c>
      <c r="L5" s="17" t="n">
        <v>46248</v>
      </c>
      <c r="M5" s="17" t="n">
        <v>46248</v>
      </c>
      <c r="N5" s="15" t="inlineStr">
        <is>
          <t>Enrolled</t>
        </is>
      </c>
      <c r="O5" s="17" t="n">
        <v>46254</v>
      </c>
      <c r="P5" s="16" t="inlineStr">
        <is>
          <t>Fictional sample requested a schedule overview.</t>
        </is>
      </c>
      <c r="Q5" s="19">
        <f>IF(A5="","",IF(OR(C5="",NOT(ISNUMBER(C5))),"",IF(AND(O5&lt;&gt;"",ISNUMBER(O5)),MAX(0,O5-C5),MAX(0,TODAY()-C5))))</f>
        <v/>
      </c>
      <c r="R5" s="20">
        <f>IF(A5="","",IF(OR(N5="Enrolled",N5="Declined",N5="No Response"),"Closed",IF(M5&lt;&gt;"","Complete",IF(L5="","Set due date",IF(NOT(ISNUMBER(L5)),"Check date",IF(L5&lt;TODAY(),"Overdue",IF(L5=TODAY(),"Due today",IF(L5&lt;=TODAY()+Assumptions!$B$4,"Due soon","Upcoming"))))))))</f>
        <v/>
      </c>
      <c r="S5" s="20">
        <f>IF(A5="","",IF(AND(I5="Scheduled",J5=""),"Add tour date",IF(AND(I5="Completed",J5=""),"Add tour date",IF(AND(J5&lt;&gt;"",I5="Not Scheduled"),"Check status",IF(AND(I5="Completed",ISNUMBER(J5),J5&gt;TODAY()),"Check date",IF(AND(J5&lt;&gt;"",K5=""),"Add tour time","OK"))))))</f>
        <v/>
      </c>
      <c r="T5" s="20">
        <f>IF(A5="","",IF(B5="","Add prospect label",IF(OR(C5="",NOT(ISNUMBER(C5))),"Add inquiry date",IF(AND(F5&lt;&gt;"",OR(NOT(ISNUMBER(F5)),F5&lt;C5)),"Check start date",IF(AND(J5&lt;&gt;"",OR(NOT(ISNUMBER(J5)),J5&lt;C5)),"Check tour date",IF(AND(M5&lt;&gt;"",OR(NOT(ISNUMBER(M5)),M5&lt;C5)),"Check follow-up date",IF(AND(O5&lt;&gt;"",OR(NOT(ISNUMBER(O5)),O5&lt;C5)),"Check outcome date",IF(AND(OR(N5="Enrolled",N5="Declined",N5="No Response"),O5=""),"Add outcome date",IF(COUNTIF($A$5:$A$104,A5)&gt;1,"Duplicate ID","OK")))))))))</f>
        <v/>
      </c>
    </row>
    <row r="6" ht="31" customHeight="1">
      <c r="A6" s="15" t="inlineStr">
        <is>
          <t>FI-0002</t>
        </is>
      </c>
      <c r="B6" s="16" t="inlineStr">
        <is>
          <t>Fictional Prospect Beta</t>
        </is>
      </c>
      <c r="C6" s="17" t="n">
        <v>46252</v>
      </c>
      <c r="D6" s="15" t="inlineStr">
        <is>
          <t>Phone</t>
        </is>
      </c>
      <c r="E6" s="15" t="inlineStr">
        <is>
          <t>Toddler</t>
        </is>
      </c>
      <c r="F6" s="17" t="n">
        <v>46328</v>
      </c>
      <c r="G6" s="15" t="inlineStr">
        <is>
          <t>Phone Call</t>
        </is>
      </c>
      <c r="H6" s="15" t="inlineStr">
        <is>
          <t>Fictional Staff B</t>
        </is>
      </c>
      <c r="I6" s="15" t="inlineStr">
        <is>
          <t>Completed</t>
        </is>
      </c>
      <c r="J6" s="17" t="n">
        <v>46255</v>
      </c>
      <c r="K6" s="18" t="n">
        <v>0.5833333333333334</v>
      </c>
      <c r="L6" s="17" t="n">
        <v>46256</v>
      </c>
      <c r="M6" s="17" t="n">
        <v>46256</v>
      </c>
      <c r="N6" s="15" t="inlineStr">
        <is>
          <t>Declined</t>
        </is>
      </c>
      <c r="O6" s="17" t="n">
        <v>46259</v>
      </c>
      <c r="P6" s="16" t="inlineStr">
        <is>
          <t>Fictional sample selected another arrangement.</t>
        </is>
      </c>
      <c r="Q6" s="21">
        <f>IF(A6="","",IF(OR(C6="",NOT(ISNUMBER(C6))),"",IF(AND(O6&lt;&gt;"",ISNUMBER(O6)),MAX(0,O6-C6),MAX(0,TODAY()-C6))))</f>
        <v/>
      </c>
      <c r="R6" s="22">
        <f>IF(A6="","",IF(OR(N6="Enrolled",N6="Declined",N6="No Response"),"Closed",IF(M6&lt;&gt;"","Complete",IF(L6="","Set due date",IF(NOT(ISNUMBER(L6)),"Check date",IF(L6&lt;TODAY(),"Overdue",IF(L6=TODAY(),"Due today",IF(L6&lt;=TODAY()+Assumptions!$B$4,"Due soon","Upcoming"))))))))</f>
        <v/>
      </c>
      <c r="S6" s="22">
        <f>IF(A6="","",IF(AND(I6="Scheduled",J6=""),"Add tour date",IF(AND(I6="Completed",J6=""),"Add tour date",IF(AND(J6&lt;&gt;"",I6="Not Scheduled"),"Check status",IF(AND(I6="Completed",ISNUMBER(J6),J6&gt;TODAY()),"Check date",IF(AND(J6&lt;&gt;"",K6=""),"Add tour time","OK"))))))</f>
        <v/>
      </c>
      <c r="T6" s="22">
        <f>IF(A6="","",IF(B6="","Add prospect label",IF(OR(C6="",NOT(ISNUMBER(C6))),"Add inquiry date",IF(AND(F6&lt;&gt;"",OR(NOT(ISNUMBER(F6)),F6&lt;C6)),"Check start date",IF(AND(J6&lt;&gt;"",OR(NOT(ISNUMBER(J6)),J6&lt;C6)),"Check tour date",IF(AND(M6&lt;&gt;"",OR(NOT(ISNUMBER(M6)),M6&lt;C6)),"Check follow-up date",IF(AND(O6&lt;&gt;"",OR(NOT(ISNUMBER(O6)),O6&lt;C6)),"Check outcome date",IF(AND(OR(N6="Enrolled",N6="Declined",N6="No Response"),O6=""),"Add outcome date",IF(COUNTIF($A$5:$A$104,A6)&gt;1,"Duplicate ID","OK")))))))))</f>
        <v/>
      </c>
    </row>
    <row r="7" ht="31" customHeight="1">
      <c r="A7" s="15" t="inlineStr">
        <is>
          <t>FI-0003</t>
        </is>
      </c>
      <c r="B7" s="16" t="inlineStr">
        <is>
          <t>Fictional Prospect Gamma</t>
        </is>
      </c>
      <c r="C7" s="17" t="n">
        <v>46261</v>
      </c>
      <c r="D7" s="15" t="inlineStr">
        <is>
          <t>Email</t>
        </is>
      </c>
      <c r="E7" s="15" t="inlineStr">
        <is>
          <t>Infant</t>
        </is>
      </c>
      <c r="F7" s="17" t="n">
        <v>46391</v>
      </c>
      <c r="G7" s="15" t="inlineStr">
        <is>
          <t>Referral</t>
        </is>
      </c>
      <c r="H7" s="15" t="inlineStr">
        <is>
          <t>Fictional Staff C</t>
        </is>
      </c>
      <c r="I7" s="15" t="inlineStr">
        <is>
          <t>Scheduled</t>
        </is>
      </c>
      <c r="J7" s="17" t="n">
        <v>46277</v>
      </c>
      <c r="K7" s="18" t="n">
        <v>0.375</v>
      </c>
      <c r="L7" s="17" t="n">
        <v>46278</v>
      </c>
      <c r="M7" s="17" t="n"/>
      <c r="N7" s="15" t="inlineStr">
        <is>
          <t>Open</t>
        </is>
      </c>
      <c r="O7" s="17" t="n"/>
      <c r="P7" s="16" t="inlineStr">
        <is>
          <t>Fictional sample tour is scheduled.</t>
        </is>
      </c>
      <c r="Q7" s="19">
        <f>IF(A7="","",IF(OR(C7="",NOT(ISNUMBER(C7))),"",IF(AND(O7&lt;&gt;"",ISNUMBER(O7)),MAX(0,O7-C7),MAX(0,TODAY()-C7))))</f>
        <v/>
      </c>
      <c r="R7" s="20">
        <f>IF(A7="","",IF(OR(N7="Enrolled",N7="Declined",N7="No Response"),"Closed",IF(M7&lt;&gt;"","Complete",IF(L7="","Set due date",IF(NOT(ISNUMBER(L7)),"Check date",IF(L7&lt;TODAY(),"Overdue",IF(L7=TODAY(),"Due today",IF(L7&lt;=TODAY()+Assumptions!$B$4,"Due soon","Upcoming"))))))))</f>
        <v/>
      </c>
      <c r="S7" s="20">
        <f>IF(A7="","",IF(AND(I7="Scheduled",J7=""),"Add tour date",IF(AND(I7="Completed",J7=""),"Add tour date",IF(AND(J7&lt;&gt;"",I7="Not Scheduled"),"Check status",IF(AND(I7="Completed",ISNUMBER(J7),J7&gt;TODAY()),"Check date",IF(AND(J7&lt;&gt;"",K7=""),"Add tour time","OK"))))))</f>
        <v/>
      </c>
      <c r="T7" s="20">
        <f>IF(A7="","",IF(B7="","Add prospect label",IF(OR(C7="",NOT(ISNUMBER(C7))),"Add inquiry date",IF(AND(F7&lt;&gt;"",OR(NOT(ISNUMBER(F7)),F7&lt;C7)),"Check start date",IF(AND(J7&lt;&gt;"",OR(NOT(ISNUMBER(J7)),J7&lt;C7)),"Check tour date",IF(AND(M7&lt;&gt;"",OR(NOT(ISNUMBER(M7)),M7&lt;C7)),"Check follow-up date",IF(AND(O7&lt;&gt;"",OR(NOT(ISNUMBER(O7)),O7&lt;C7)),"Check outcome date",IF(AND(OR(N7="Enrolled",N7="Declined",N7="No Response"),O7=""),"Add outcome date",IF(COUNTIF($A$5:$A$104,A7)&gt;1,"Duplicate ID","OK")))))))))</f>
        <v/>
      </c>
    </row>
    <row r="8" ht="31" customHeight="1">
      <c r="A8" s="15" t="inlineStr">
        <is>
          <t>FI-0004</t>
        </is>
      </c>
      <c r="B8" s="16" t="inlineStr">
        <is>
          <t>Fictional Prospect Delta</t>
        </is>
      </c>
      <c r="C8" s="17" t="n">
        <v>46266</v>
      </c>
      <c r="D8" s="15" t="inlineStr">
        <is>
          <t>Text</t>
        </is>
      </c>
      <c r="E8" s="15" t="inlineStr">
        <is>
          <t>Preschool</t>
        </is>
      </c>
      <c r="F8" s="17" t="n">
        <v>46310</v>
      </c>
      <c r="G8" s="15" t="inlineStr">
        <is>
          <t>Social Media</t>
        </is>
      </c>
      <c r="H8" s="15" t="inlineStr">
        <is>
          <t>Fictional Staff A</t>
        </is>
      </c>
      <c r="I8" s="15" t="inlineStr">
        <is>
          <t>Completed</t>
        </is>
      </c>
      <c r="J8" s="17" t="n">
        <v>46268</v>
      </c>
      <c r="K8" s="18" t="n">
        <v>0.4583333333333333</v>
      </c>
      <c r="L8" s="17" t="n">
        <v>46270</v>
      </c>
      <c r="M8" s="17" t="n"/>
      <c r="N8" s="15" t="inlineStr">
        <is>
          <t>Open</t>
        </is>
      </c>
      <c r="O8" s="17" t="n"/>
      <c r="P8" s="16" t="inlineStr">
        <is>
          <t>Fictional sample needs a follow-up review.</t>
        </is>
      </c>
      <c r="Q8" s="21">
        <f>IF(A8="","",IF(OR(C8="",NOT(ISNUMBER(C8))),"",IF(AND(O8&lt;&gt;"",ISNUMBER(O8)),MAX(0,O8-C8),MAX(0,TODAY()-C8))))</f>
        <v/>
      </c>
      <c r="R8" s="22">
        <f>IF(A8="","",IF(OR(N8="Enrolled",N8="Declined",N8="No Response"),"Closed",IF(M8&lt;&gt;"","Complete",IF(L8="","Set due date",IF(NOT(ISNUMBER(L8)),"Check date",IF(L8&lt;TODAY(),"Overdue",IF(L8=TODAY(),"Due today",IF(L8&lt;=TODAY()+Assumptions!$B$4,"Due soon","Upcoming"))))))))</f>
        <v/>
      </c>
      <c r="S8" s="22">
        <f>IF(A8="","",IF(AND(I8="Scheduled",J8=""),"Add tour date",IF(AND(I8="Completed",J8=""),"Add tour date",IF(AND(J8&lt;&gt;"",I8="Not Scheduled"),"Check status",IF(AND(I8="Completed",ISNUMBER(J8),J8&gt;TODAY()),"Check date",IF(AND(J8&lt;&gt;"",K8=""),"Add tour time","OK"))))))</f>
        <v/>
      </c>
      <c r="T8" s="22">
        <f>IF(A8="","",IF(B8="","Add prospect label",IF(OR(C8="",NOT(ISNUMBER(C8))),"Add inquiry date",IF(AND(F8&lt;&gt;"",OR(NOT(ISNUMBER(F8)),F8&lt;C8)),"Check start date",IF(AND(J8&lt;&gt;"",OR(NOT(ISNUMBER(J8)),J8&lt;C8)),"Check tour date",IF(AND(M8&lt;&gt;"",OR(NOT(ISNUMBER(M8)),M8&lt;C8)),"Check follow-up date",IF(AND(O8&lt;&gt;"",OR(NOT(ISNUMBER(O8)),O8&lt;C8)),"Check outcome date",IF(AND(OR(N8="Enrolled",N8="Declined",N8="No Response"),O8=""),"Add outcome date",IF(COUNTIF($A$5:$A$104,A8)&gt;1,"Duplicate ID","OK")))))))))</f>
        <v/>
      </c>
    </row>
    <row r="9" ht="31" customHeight="1">
      <c r="A9" s="15" t="inlineStr">
        <is>
          <t>FI-0005</t>
        </is>
      </c>
      <c r="B9" s="16" t="inlineStr">
        <is>
          <t>Fictional Prospect Epsilon</t>
        </is>
      </c>
      <c r="C9" s="17" t="n">
        <v>46267</v>
      </c>
      <c r="D9" s="15" t="inlineStr">
        <is>
          <t>Phone</t>
        </is>
      </c>
      <c r="E9" s="15" t="inlineStr">
        <is>
          <t>Pre-K</t>
        </is>
      </c>
      <c r="F9" s="17" t="n">
        <v>46286</v>
      </c>
      <c r="G9" s="15" t="inlineStr">
        <is>
          <t>Walk-In</t>
        </is>
      </c>
      <c r="H9" s="15" t="inlineStr">
        <is>
          <t>Fictional Staff B</t>
        </is>
      </c>
      <c r="I9" s="15" t="inlineStr">
        <is>
          <t>Not Scheduled</t>
        </is>
      </c>
      <c r="J9" s="17" t="n"/>
      <c r="K9" s="18" t="n"/>
      <c r="L9" s="17" t="n">
        <v>46275</v>
      </c>
      <c r="M9" s="17" t="n"/>
      <c r="N9" s="15" t="inlineStr">
        <is>
          <t>Open</t>
        </is>
      </c>
      <c r="O9" s="17" t="n"/>
      <c r="P9" s="16" t="inlineStr">
        <is>
          <t>Fictional sample is considering tour times.</t>
        </is>
      </c>
      <c r="Q9" s="19">
        <f>IF(A9="","",IF(OR(C9="",NOT(ISNUMBER(C9))),"",IF(AND(O9&lt;&gt;"",ISNUMBER(O9)),MAX(0,O9-C9),MAX(0,TODAY()-C9))))</f>
        <v/>
      </c>
      <c r="R9" s="20">
        <f>IF(A9="","",IF(OR(N9="Enrolled",N9="Declined",N9="No Response"),"Closed",IF(M9&lt;&gt;"","Complete",IF(L9="","Set due date",IF(NOT(ISNUMBER(L9)),"Check date",IF(L9&lt;TODAY(),"Overdue",IF(L9=TODAY(),"Due today",IF(L9&lt;=TODAY()+Assumptions!$B$4,"Due soon","Upcoming"))))))))</f>
        <v/>
      </c>
      <c r="S9" s="20">
        <f>IF(A9="","",IF(AND(I9="Scheduled",J9=""),"Add tour date",IF(AND(I9="Completed",J9=""),"Add tour date",IF(AND(J9&lt;&gt;"",I9="Not Scheduled"),"Check status",IF(AND(I9="Completed",ISNUMBER(J9),J9&gt;TODAY()),"Check date",IF(AND(J9&lt;&gt;"",K9=""),"Add tour time","OK"))))))</f>
        <v/>
      </c>
      <c r="T9" s="20">
        <f>IF(A9="","",IF(B9="","Add prospect label",IF(OR(C9="",NOT(ISNUMBER(C9))),"Add inquiry date",IF(AND(F9&lt;&gt;"",OR(NOT(ISNUMBER(F9)),F9&lt;C9)),"Check start date",IF(AND(J9&lt;&gt;"",OR(NOT(ISNUMBER(J9)),J9&lt;C9)),"Check tour date",IF(AND(M9&lt;&gt;"",OR(NOT(ISNUMBER(M9)),M9&lt;C9)),"Check follow-up date",IF(AND(O9&lt;&gt;"",OR(NOT(ISNUMBER(O9)),O9&lt;C9)),"Check outcome date",IF(AND(OR(N9="Enrolled",N9="Declined",N9="No Response"),O9=""),"Add outcome date",IF(COUNTIF($A$5:$A$104,A9)&gt;1,"Duplicate ID","OK")))))))))</f>
        <v/>
      </c>
    </row>
    <row r="10" ht="31" customHeight="1">
      <c r="A10" s="15" t="inlineStr">
        <is>
          <t>FI-0006</t>
        </is>
      </c>
      <c r="B10" s="16" t="inlineStr">
        <is>
          <t>Fictional Prospect Zeta</t>
        </is>
      </c>
      <c r="C10" s="17" t="n">
        <v>46268</v>
      </c>
      <c r="D10" s="15" t="inlineStr">
        <is>
          <t>Email</t>
        </is>
      </c>
      <c r="E10" s="15" t="inlineStr">
        <is>
          <t>School Age</t>
        </is>
      </c>
      <c r="F10" s="17" t="n">
        <v>46279</v>
      </c>
      <c r="G10" s="15" t="inlineStr">
        <is>
          <t>Community Event</t>
        </is>
      </c>
      <c r="H10" s="15" t="inlineStr">
        <is>
          <t>Fictional Staff C</t>
        </is>
      </c>
      <c r="I10" s="15" t="inlineStr">
        <is>
          <t>Canceled</t>
        </is>
      </c>
      <c r="J10" s="17" t="n">
        <v>46273</v>
      </c>
      <c r="K10" s="18" t="n">
        <v>0.625</v>
      </c>
      <c r="L10" s="17" t="n">
        <v>46274</v>
      </c>
      <c r="M10" s="17" t="n"/>
      <c r="N10" s="15" t="inlineStr">
        <is>
          <t>Open</t>
        </is>
      </c>
      <c r="O10" s="17" t="n"/>
      <c r="P10" s="16" t="inlineStr">
        <is>
          <t>Fictional sample canceled and may reschedule.</t>
        </is>
      </c>
      <c r="Q10" s="21">
        <f>IF(A10="","",IF(OR(C10="",NOT(ISNUMBER(C10))),"",IF(AND(O10&lt;&gt;"",ISNUMBER(O10)),MAX(0,O10-C10),MAX(0,TODAY()-C10))))</f>
        <v/>
      </c>
      <c r="R10" s="22">
        <f>IF(A10="","",IF(OR(N10="Enrolled",N10="Declined",N10="No Response"),"Closed",IF(M10&lt;&gt;"","Complete",IF(L10="","Set due date",IF(NOT(ISNUMBER(L10)),"Check date",IF(L10&lt;TODAY(),"Overdue",IF(L10=TODAY(),"Due today",IF(L10&lt;=TODAY()+Assumptions!$B$4,"Due soon","Upcoming"))))))))</f>
        <v/>
      </c>
      <c r="S10" s="22">
        <f>IF(A10="","",IF(AND(I10="Scheduled",J10=""),"Add tour date",IF(AND(I10="Completed",J10=""),"Add tour date",IF(AND(J10&lt;&gt;"",I10="Not Scheduled"),"Check status",IF(AND(I10="Completed",ISNUMBER(J10),J10&gt;TODAY()),"Check date",IF(AND(J10&lt;&gt;"",K10=""),"Add tour time","OK"))))))</f>
        <v/>
      </c>
      <c r="T10" s="22">
        <f>IF(A10="","",IF(B10="","Add prospect label",IF(OR(C10="",NOT(ISNUMBER(C10))),"Add inquiry date",IF(AND(F10&lt;&gt;"",OR(NOT(ISNUMBER(F10)),F10&lt;C10)),"Check start date",IF(AND(J10&lt;&gt;"",OR(NOT(ISNUMBER(J10)),J10&lt;C10)),"Check tour date",IF(AND(M10&lt;&gt;"",OR(NOT(ISNUMBER(M10)),M10&lt;C10)),"Check follow-up date",IF(AND(O10&lt;&gt;"",OR(NOT(ISNUMBER(O10)),O10&lt;C10)),"Check outcome date",IF(AND(OR(N10="Enrolled",N10="Declined",N10="No Response"),O10=""),"Add outcome date",IF(COUNTIF($A$5:$A$104,A10)&gt;1,"Duplicate ID","OK")))))))))</f>
        <v/>
      </c>
    </row>
    <row r="11" ht="31" customHeight="1">
      <c r="A11" s="15" t="inlineStr">
        <is>
          <t>FI-0007</t>
        </is>
      </c>
      <c r="B11" s="16" t="inlineStr">
        <is>
          <t>Fictional Prospect Eta</t>
        </is>
      </c>
      <c r="C11" s="17" t="n">
        <v>46269</v>
      </c>
      <c r="D11" s="15" t="inlineStr">
        <is>
          <t>Text</t>
        </is>
      </c>
      <c r="E11" s="15" t="inlineStr">
        <is>
          <t>Toddler</t>
        </is>
      </c>
      <c r="F11" s="17" t="n">
        <v>46357</v>
      </c>
      <c r="G11" s="15" t="inlineStr">
        <is>
          <t>Website</t>
        </is>
      </c>
      <c r="H11" s="15" t="inlineStr">
        <is>
          <t>Fictional Staff A</t>
        </is>
      </c>
      <c r="I11" s="15" t="inlineStr">
        <is>
          <t>Completed</t>
        </is>
      </c>
      <c r="J11" s="17" t="n">
        <v>46270</v>
      </c>
      <c r="K11" s="18" t="n">
        <v>0.3958333333333333</v>
      </c>
      <c r="L11" s="17" t="n">
        <v>46271</v>
      </c>
      <c r="M11" s="17" t="n">
        <v>46271</v>
      </c>
      <c r="N11" s="15" t="inlineStr">
        <is>
          <t>Waitlist</t>
        </is>
      </c>
      <c r="O11" s="17" t="n">
        <v>46271</v>
      </c>
      <c r="P11" s="16" t="inlineStr">
        <is>
          <t>Fictional sample requested waitlist consideration.</t>
        </is>
      </c>
      <c r="Q11" s="19">
        <f>IF(A11="","",IF(OR(C11="",NOT(ISNUMBER(C11))),"",IF(AND(O11&lt;&gt;"",ISNUMBER(O11)),MAX(0,O11-C11),MAX(0,TODAY()-C11))))</f>
        <v/>
      </c>
      <c r="R11" s="20">
        <f>IF(A11="","",IF(OR(N11="Enrolled",N11="Declined",N11="No Response"),"Closed",IF(M11&lt;&gt;"","Complete",IF(L11="","Set due date",IF(NOT(ISNUMBER(L11)),"Check date",IF(L11&lt;TODAY(),"Overdue",IF(L11=TODAY(),"Due today",IF(L11&lt;=TODAY()+Assumptions!$B$4,"Due soon","Upcoming"))))))))</f>
        <v/>
      </c>
      <c r="S11" s="20">
        <f>IF(A11="","",IF(AND(I11="Scheduled",J11=""),"Add tour date",IF(AND(I11="Completed",J11=""),"Add tour date",IF(AND(J11&lt;&gt;"",I11="Not Scheduled"),"Check status",IF(AND(I11="Completed",ISNUMBER(J11),J11&gt;TODAY()),"Check date",IF(AND(J11&lt;&gt;"",K11=""),"Add tour time","OK"))))))</f>
        <v/>
      </c>
      <c r="T11" s="20">
        <f>IF(A11="","",IF(B11="","Add prospect label",IF(OR(C11="",NOT(ISNUMBER(C11))),"Add inquiry date",IF(AND(F11&lt;&gt;"",OR(NOT(ISNUMBER(F11)),F11&lt;C11)),"Check start date",IF(AND(J11&lt;&gt;"",OR(NOT(ISNUMBER(J11)),J11&lt;C11)),"Check tour date",IF(AND(M11&lt;&gt;"",OR(NOT(ISNUMBER(M11)),M11&lt;C11)),"Check follow-up date",IF(AND(O11&lt;&gt;"",OR(NOT(ISNUMBER(O11)),O11&lt;C11)),"Check outcome date",IF(AND(OR(N11="Enrolled",N11="Declined",N11="No Response"),O11=""),"Add outcome date",IF(COUNTIF($A$5:$A$104,A11)&gt;1,"Duplicate ID","OK")))))))))</f>
        <v/>
      </c>
    </row>
    <row r="12" ht="31" customHeight="1">
      <c r="A12" s="15" t="inlineStr">
        <is>
          <t>FI-0008</t>
        </is>
      </c>
      <c r="B12" s="16" t="inlineStr">
        <is>
          <t>Fictional Prospect Theta</t>
        </is>
      </c>
      <c r="C12" s="17" t="n">
        <v>46270</v>
      </c>
      <c r="D12" s="15" t="inlineStr">
        <is>
          <t>Phone</t>
        </is>
      </c>
      <c r="E12" s="15" t="inlineStr">
        <is>
          <t>Infant</t>
        </is>
      </c>
      <c r="F12" s="17" t="n">
        <v>46419</v>
      </c>
      <c r="G12" s="15" t="inlineStr">
        <is>
          <t>Referral</t>
        </is>
      </c>
      <c r="H12" s="15" t="inlineStr">
        <is>
          <t>Fictional Staff B</t>
        </is>
      </c>
      <c r="I12" s="15" t="inlineStr">
        <is>
          <t>Scheduled</t>
        </is>
      </c>
      <c r="J12" s="17" t="n">
        <v>46274</v>
      </c>
      <c r="K12" s="18" t="n">
        <v>0.2916666666666667</v>
      </c>
      <c r="L12" s="17" t="n">
        <v>46277</v>
      </c>
      <c r="M12" s="17" t="n"/>
      <c r="N12" s="15" t="inlineStr">
        <is>
          <t>Open</t>
        </is>
      </c>
      <c r="O12" s="17" t="n"/>
      <c r="P12" s="16" t="inlineStr">
        <is>
          <t>Fictional sample uses the earliest allowed tour time.</t>
        </is>
      </c>
      <c r="Q12" s="21">
        <f>IF(A12="","",IF(OR(C12="",NOT(ISNUMBER(C12))),"",IF(AND(O12&lt;&gt;"",ISNUMBER(O12)),MAX(0,O12-C12),MAX(0,TODAY()-C12))))</f>
        <v/>
      </c>
      <c r="R12" s="22">
        <f>IF(A12="","",IF(OR(N12="Enrolled",N12="Declined",N12="No Response"),"Closed",IF(M12&lt;&gt;"","Complete",IF(L12="","Set due date",IF(NOT(ISNUMBER(L12)),"Check date",IF(L12&lt;TODAY(),"Overdue",IF(L12=TODAY(),"Due today",IF(L12&lt;=TODAY()+Assumptions!$B$4,"Due soon","Upcoming"))))))))</f>
        <v/>
      </c>
      <c r="S12" s="22">
        <f>IF(A12="","",IF(AND(I12="Scheduled",J12=""),"Add tour date",IF(AND(I12="Completed",J12=""),"Add tour date",IF(AND(J12&lt;&gt;"",I12="Not Scheduled"),"Check status",IF(AND(I12="Completed",ISNUMBER(J12),J12&gt;TODAY()),"Check date",IF(AND(J12&lt;&gt;"",K12=""),"Add tour time","OK"))))))</f>
        <v/>
      </c>
      <c r="T12" s="22">
        <f>IF(A12="","",IF(B12="","Add prospect label",IF(OR(C12="",NOT(ISNUMBER(C12))),"Add inquiry date",IF(AND(F12&lt;&gt;"",OR(NOT(ISNUMBER(F12)),F12&lt;C12)),"Check start date",IF(AND(J12&lt;&gt;"",OR(NOT(ISNUMBER(J12)),J12&lt;C12)),"Check tour date",IF(AND(M12&lt;&gt;"",OR(NOT(ISNUMBER(M12)),M12&lt;C12)),"Check follow-up date",IF(AND(O12&lt;&gt;"",OR(NOT(ISNUMBER(O12)),O12&lt;C12)),"Check outcome date",IF(AND(OR(N12="Enrolled",N12="Declined",N12="No Response"),O12=""),"Add outcome date",IF(COUNTIF($A$5:$A$104,A12)&gt;1,"Duplicate ID","OK")))))))))</f>
        <v/>
      </c>
    </row>
    <row r="13" ht="31" customHeight="1">
      <c r="A13" s="15" t="inlineStr">
        <is>
          <t>FI-0009</t>
        </is>
      </c>
      <c r="B13" s="16" t="inlineStr">
        <is>
          <t>Fictional Prospect Iota</t>
        </is>
      </c>
      <c r="C13" s="17" t="n">
        <v>46271</v>
      </c>
      <c r="D13" s="15" t="inlineStr">
        <is>
          <t>Email</t>
        </is>
      </c>
      <c r="E13" s="15" t="inlineStr">
        <is>
          <t>Preschool</t>
        </is>
      </c>
      <c r="F13" s="17" t="n">
        <v>46315</v>
      </c>
      <c r="G13" s="15" t="inlineStr">
        <is>
          <t>Phone Call</t>
        </is>
      </c>
      <c r="H13" s="15" t="inlineStr">
        <is>
          <t>Fictional Staff C</t>
        </is>
      </c>
      <c r="I13" s="15" t="inlineStr">
        <is>
          <t>Scheduled</t>
        </is>
      </c>
      <c r="J13" s="17" t="n">
        <v>46276</v>
      </c>
      <c r="K13" s="18" t="n">
        <v>0.7916666666666666</v>
      </c>
      <c r="L13" s="17" t="n">
        <v>46279</v>
      </c>
      <c r="M13" s="17" t="n"/>
      <c r="N13" s="15" t="inlineStr">
        <is>
          <t>Open</t>
        </is>
      </c>
      <c r="O13" s="17" t="n"/>
      <c r="P13" s="16" t="inlineStr">
        <is>
          <t>Fictional sample uses the latest allowed tour time.</t>
        </is>
      </c>
      <c r="Q13" s="19">
        <f>IF(A13="","",IF(OR(C13="",NOT(ISNUMBER(C13))),"",IF(AND(O13&lt;&gt;"",ISNUMBER(O13)),MAX(0,O13-C13),MAX(0,TODAY()-C13))))</f>
        <v/>
      </c>
      <c r="R13" s="20">
        <f>IF(A13="","",IF(OR(N13="Enrolled",N13="Declined",N13="No Response"),"Closed",IF(M13&lt;&gt;"","Complete",IF(L13="","Set due date",IF(NOT(ISNUMBER(L13)),"Check date",IF(L13&lt;TODAY(),"Overdue",IF(L13=TODAY(),"Due today",IF(L13&lt;=TODAY()+Assumptions!$B$4,"Due soon","Upcoming"))))))))</f>
        <v/>
      </c>
      <c r="S13" s="20">
        <f>IF(A13="","",IF(AND(I13="Scheduled",J13=""),"Add tour date",IF(AND(I13="Completed",J13=""),"Add tour date",IF(AND(J13&lt;&gt;"",I13="Not Scheduled"),"Check status",IF(AND(I13="Completed",ISNUMBER(J13),J13&gt;TODAY()),"Check date",IF(AND(J13&lt;&gt;"",K13=""),"Add tour time","OK"))))))</f>
        <v/>
      </c>
      <c r="T13" s="20">
        <f>IF(A13="","",IF(B13="","Add prospect label",IF(OR(C13="",NOT(ISNUMBER(C13))),"Add inquiry date",IF(AND(F13&lt;&gt;"",OR(NOT(ISNUMBER(F13)),F13&lt;C13)),"Check start date",IF(AND(J13&lt;&gt;"",OR(NOT(ISNUMBER(J13)),J13&lt;C13)),"Check tour date",IF(AND(M13&lt;&gt;"",OR(NOT(ISNUMBER(M13)),M13&lt;C13)),"Check follow-up date",IF(AND(O13&lt;&gt;"",OR(NOT(ISNUMBER(O13)),O13&lt;C13)),"Check outcome date",IF(AND(OR(N13="Enrolled",N13="Declined",N13="No Response"),O13=""),"Add outcome date",IF(COUNTIF($A$5:$A$104,A13)&gt;1,"Duplicate ID","OK")))))))))</f>
        <v/>
      </c>
    </row>
    <row r="14" ht="31" customHeight="1">
      <c r="A14" s="15" t="inlineStr">
        <is>
          <t>FI-0010</t>
        </is>
      </c>
      <c r="B14" s="16" t="inlineStr">
        <is>
          <t>Fictional Prospect Kappa</t>
        </is>
      </c>
      <c r="C14" s="17" t="n">
        <v>46272</v>
      </c>
      <c r="D14" s="15" t="inlineStr">
        <is>
          <t>Text</t>
        </is>
      </c>
      <c r="E14" s="15" t="inlineStr">
        <is>
          <t>Pre-K</t>
        </is>
      </c>
      <c r="F14" s="17" t="n">
        <v>46327</v>
      </c>
      <c r="G14" s="15" t="inlineStr">
        <is>
          <t>Website</t>
        </is>
      </c>
      <c r="H14" s="15" t="inlineStr">
        <is>
          <t>Fictional Staff A</t>
        </is>
      </c>
      <c r="I14" s="15" t="inlineStr">
        <is>
          <t>Not Scheduled</t>
        </is>
      </c>
      <c r="J14" s="17" t="n"/>
      <c r="K14" s="18" t="n"/>
      <c r="L14" s="17" t="n">
        <v>46274</v>
      </c>
      <c r="M14" s="17" t="n"/>
      <c r="N14" s="15" t="inlineStr">
        <is>
          <t>Open</t>
        </is>
      </c>
      <c r="O14" s="17" t="n"/>
      <c r="P14" s="16" t="inlineStr">
        <is>
          <t>Fictional sample has not selected a tour date.</t>
        </is>
      </c>
      <c r="Q14" s="21">
        <f>IF(A14="","",IF(OR(C14="",NOT(ISNUMBER(C14))),"",IF(AND(O14&lt;&gt;"",ISNUMBER(O14)),MAX(0,O14-C14),MAX(0,TODAY()-C14))))</f>
        <v/>
      </c>
      <c r="R14" s="22">
        <f>IF(A14="","",IF(OR(N14="Enrolled",N14="Declined",N14="No Response"),"Closed",IF(M14&lt;&gt;"","Complete",IF(L14="","Set due date",IF(NOT(ISNUMBER(L14)),"Check date",IF(L14&lt;TODAY(),"Overdue",IF(L14=TODAY(),"Due today",IF(L14&lt;=TODAY()+Assumptions!$B$4,"Due soon","Upcoming"))))))))</f>
        <v/>
      </c>
      <c r="S14" s="22">
        <f>IF(A14="","",IF(AND(I14="Scheduled",J14=""),"Add tour date",IF(AND(I14="Completed",J14=""),"Add tour date",IF(AND(J14&lt;&gt;"",I14="Not Scheduled"),"Check status",IF(AND(I14="Completed",ISNUMBER(J14),J14&gt;TODAY()),"Check date",IF(AND(J14&lt;&gt;"",K14=""),"Add tour time","OK"))))))</f>
        <v/>
      </c>
      <c r="T14" s="22">
        <f>IF(A14="","",IF(B14="","Add prospect label",IF(OR(C14="",NOT(ISNUMBER(C14))),"Add inquiry date",IF(AND(F14&lt;&gt;"",OR(NOT(ISNUMBER(F14)),F14&lt;C14)),"Check start date",IF(AND(J14&lt;&gt;"",OR(NOT(ISNUMBER(J14)),J14&lt;C14)),"Check tour date",IF(AND(M14&lt;&gt;"",OR(NOT(ISNUMBER(M14)),M14&lt;C14)),"Check follow-up date",IF(AND(O14&lt;&gt;"",OR(NOT(ISNUMBER(O14)),O14&lt;C14)),"Check outcome date",IF(AND(OR(N14="Enrolled",N14="Declined",N14="No Response"),O14=""),"Add outcome date",IF(COUNTIF($A$5:$A$104,A14)&gt;1,"Duplicate ID","OK")))))))))</f>
        <v/>
      </c>
    </row>
    <row r="15" ht="31" customHeight="1">
      <c r="A15" s="15" t="n"/>
      <c r="B15" s="16" t="n"/>
      <c r="C15" s="17" t="n"/>
      <c r="D15" s="15" t="n"/>
      <c r="E15" s="15" t="n"/>
      <c r="F15" s="17" t="n"/>
      <c r="G15" s="15" t="n"/>
      <c r="H15" s="15" t="n"/>
      <c r="I15" s="15" t="n"/>
      <c r="J15" s="17" t="n"/>
      <c r="K15" s="18" t="n"/>
      <c r="L15" s="17" t="n"/>
      <c r="M15" s="17" t="n"/>
      <c r="N15" s="15" t="n"/>
      <c r="O15" s="17" t="n"/>
      <c r="P15" s="16" t="n"/>
      <c r="Q15" s="19">
        <f>IF(A15="","",IF(OR(C15="",NOT(ISNUMBER(C15))),"",IF(AND(O15&lt;&gt;"",ISNUMBER(O15)),MAX(0,O15-C15),MAX(0,TODAY()-C15))))</f>
        <v/>
      </c>
      <c r="R15" s="20">
        <f>IF(A15="","",IF(OR(N15="Enrolled",N15="Declined",N15="No Response"),"Closed",IF(M15&lt;&gt;"","Complete",IF(L15="","Set due date",IF(NOT(ISNUMBER(L15)),"Check date",IF(L15&lt;TODAY(),"Overdue",IF(L15=TODAY(),"Due today",IF(L15&lt;=TODAY()+Assumptions!$B$4,"Due soon","Upcoming"))))))))</f>
        <v/>
      </c>
      <c r="S15" s="20">
        <f>IF(A15="","",IF(AND(I15="Scheduled",J15=""),"Add tour date",IF(AND(I15="Completed",J15=""),"Add tour date",IF(AND(J15&lt;&gt;"",I15="Not Scheduled"),"Check status",IF(AND(I15="Completed",ISNUMBER(J15),J15&gt;TODAY()),"Check date",IF(AND(J15&lt;&gt;"",K15=""),"Add tour time","OK"))))))</f>
        <v/>
      </c>
      <c r="T15" s="20">
        <f>IF(A15="","",IF(B15="","Add prospect label",IF(OR(C15="",NOT(ISNUMBER(C15))),"Add inquiry date",IF(AND(F15&lt;&gt;"",OR(NOT(ISNUMBER(F15)),F15&lt;C15)),"Check start date",IF(AND(J15&lt;&gt;"",OR(NOT(ISNUMBER(J15)),J15&lt;C15)),"Check tour date",IF(AND(M15&lt;&gt;"",OR(NOT(ISNUMBER(M15)),M15&lt;C15)),"Check follow-up date",IF(AND(O15&lt;&gt;"",OR(NOT(ISNUMBER(O15)),O15&lt;C15)),"Check outcome date",IF(AND(OR(N15="Enrolled",N15="Declined",N15="No Response"),O15=""),"Add outcome date",IF(COUNTIF($A$5:$A$104,A15)&gt;1,"Duplicate ID","OK")))))))))</f>
        <v/>
      </c>
    </row>
    <row r="16" ht="31" customHeight="1">
      <c r="A16" s="15" t="n"/>
      <c r="B16" s="16" t="n"/>
      <c r="C16" s="17" t="n"/>
      <c r="D16" s="15" t="n"/>
      <c r="E16" s="15" t="n"/>
      <c r="F16" s="17" t="n"/>
      <c r="G16" s="15" t="n"/>
      <c r="H16" s="15" t="n"/>
      <c r="I16" s="15" t="n"/>
      <c r="J16" s="17" t="n"/>
      <c r="K16" s="18" t="n"/>
      <c r="L16" s="17" t="n"/>
      <c r="M16" s="17" t="n"/>
      <c r="N16" s="15" t="n"/>
      <c r="O16" s="17" t="n"/>
      <c r="P16" s="16" t="n"/>
      <c r="Q16" s="21">
        <f>IF(A16="","",IF(OR(C16="",NOT(ISNUMBER(C16))),"",IF(AND(O16&lt;&gt;"",ISNUMBER(O16)),MAX(0,O16-C16),MAX(0,TODAY()-C16))))</f>
        <v/>
      </c>
      <c r="R16" s="22">
        <f>IF(A16="","",IF(OR(N16="Enrolled",N16="Declined",N16="No Response"),"Closed",IF(M16&lt;&gt;"","Complete",IF(L16="","Set due date",IF(NOT(ISNUMBER(L16)),"Check date",IF(L16&lt;TODAY(),"Overdue",IF(L16=TODAY(),"Due today",IF(L16&lt;=TODAY()+Assumptions!$B$4,"Due soon","Upcoming"))))))))</f>
        <v/>
      </c>
      <c r="S16" s="22">
        <f>IF(A16="","",IF(AND(I16="Scheduled",J16=""),"Add tour date",IF(AND(I16="Completed",J16=""),"Add tour date",IF(AND(J16&lt;&gt;"",I16="Not Scheduled"),"Check status",IF(AND(I16="Completed",ISNUMBER(J16),J16&gt;TODAY()),"Check date",IF(AND(J16&lt;&gt;"",K16=""),"Add tour time","OK"))))))</f>
        <v/>
      </c>
      <c r="T16" s="22">
        <f>IF(A16="","",IF(B16="","Add prospect label",IF(OR(C16="",NOT(ISNUMBER(C16))),"Add inquiry date",IF(AND(F16&lt;&gt;"",OR(NOT(ISNUMBER(F16)),F16&lt;C16)),"Check start date",IF(AND(J16&lt;&gt;"",OR(NOT(ISNUMBER(J16)),J16&lt;C16)),"Check tour date",IF(AND(M16&lt;&gt;"",OR(NOT(ISNUMBER(M16)),M16&lt;C16)),"Check follow-up date",IF(AND(O16&lt;&gt;"",OR(NOT(ISNUMBER(O16)),O16&lt;C16)),"Check outcome date",IF(AND(OR(N16="Enrolled",N16="Declined",N16="No Response"),O16=""),"Add outcome date",IF(COUNTIF($A$5:$A$104,A16)&gt;1,"Duplicate ID","OK")))))))))</f>
        <v/>
      </c>
    </row>
    <row r="17" ht="31" customHeight="1">
      <c r="A17" s="15" t="n"/>
      <c r="B17" s="16" t="n"/>
      <c r="C17" s="17" t="n"/>
      <c r="D17" s="15" t="n"/>
      <c r="E17" s="15" t="n"/>
      <c r="F17" s="17" t="n"/>
      <c r="G17" s="15" t="n"/>
      <c r="H17" s="15" t="n"/>
      <c r="I17" s="15" t="n"/>
      <c r="J17" s="17" t="n"/>
      <c r="K17" s="18" t="n"/>
      <c r="L17" s="17" t="n"/>
      <c r="M17" s="17" t="n"/>
      <c r="N17" s="15" t="n"/>
      <c r="O17" s="17" t="n"/>
      <c r="P17" s="16" t="n"/>
      <c r="Q17" s="19">
        <f>IF(A17="","",IF(OR(C17="",NOT(ISNUMBER(C17))),"",IF(AND(O17&lt;&gt;"",ISNUMBER(O17)),MAX(0,O17-C17),MAX(0,TODAY()-C17))))</f>
        <v/>
      </c>
      <c r="R17" s="20">
        <f>IF(A17="","",IF(OR(N17="Enrolled",N17="Declined",N17="No Response"),"Closed",IF(M17&lt;&gt;"","Complete",IF(L17="","Set due date",IF(NOT(ISNUMBER(L17)),"Check date",IF(L17&lt;TODAY(),"Overdue",IF(L17=TODAY(),"Due today",IF(L17&lt;=TODAY()+Assumptions!$B$4,"Due soon","Upcoming"))))))))</f>
        <v/>
      </c>
      <c r="S17" s="20">
        <f>IF(A17="","",IF(AND(I17="Scheduled",J17=""),"Add tour date",IF(AND(I17="Completed",J17=""),"Add tour date",IF(AND(J17&lt;&gt;"",I17="Not Scheduled"),"Check status",IF(AND(I17="Completed",ISNUMBER(J17),J17&gt;TODAY()),"Check date",IF(AND(J17&lt;&gt;"",K17=""),"Add tour time","OK"))))))</f>
        <v/>
      </c>
      <c r="T17" s="20">
        <f>IF(A17="","",IF(B17="","Add prospect label",IF(OR(C17="",NOT(ISNUMBER(C17))),"Add inquiry date",IF(AND(F17&lt;&gt;"",OR(NOT(ISNUMBER(F17)),F17&lt;C17)),"Check start date",IF(AND(J17&lt;&gt;"",OR(NOT(ISNUMBER(J17)),J17&lt;C17)),"Check tour date",IF(AND(M17&lt;&gt;"",OR(NOT(ISNUMBER(M17)),M17&lt;C17)),"Check follow-up date",IF(AND(O17&lt;&gt;"",OR(NOT(ISNUMBER(O17)),O17&lt;C17)),"Check outcome date",IF(AND(OR(N17="Enrolled",N17="Declined",N17="No Response"),O17=""),"Add outcome date",IF(COUNTIF($A$5:$A$104,A17)&gt;1,"Duplicate ID","OK")))))))))</f>
        <v/>
      </c>
    </row>
    <row r="18" ht="31" customHeight="1">
      <c r="A18" s="15" t="n"/>
      <c r="B18" s="16" t="n"/>
      <c r="C18" s="17" t="n"/>
      <c r="D18" s="15" t="n"/>
      <c r="E18" s="15" t="n"/>
      <c r="F18" s="17" t="n"/>
      <c r="G18" s="15" t="n"/>
      <c r="H18" s="15" t="n"/>
      <c r="I18" s="15" t="n"/>
      <c r="J18" s="17" t="n"/>
      <c r="K18" s="18" t="n"/>
      <c r="L18" s="17" t="n"/>
      <c r="M18" s="17" t="n"/>
      <c r="N18" s="15" t="n"/>
      <c r="O18" s="17" t="n"/>
      <c r="P18" s="16" t="n"/>
      <c r="Q18" s="21">
        <f>IF(A18="","",IF(OR(C18="",NOT(ISNUMBER(C18))),"",IF(AND(O18&lt;&gt;"",ISNUMBER(O18)),MAX(0,O18-C18),MAX(0,TODAY()-C18))))</f>
        <v/>
      </c>
      <c r="R18" s="22">
        <f>IF(A18="","",IF(OR(N18="Enrolled",N18="Declined",N18="No Response"),"Closed",IF(M18&lt;&gt;"","Complete",IF(L18="","Set due date",IF(NOT(ISNUMBER(L18)),"Check date",IF(L18&lt;TODAY(),"Overdue",IF(L18=TODAY(),"Due today",IF(L18&lt;=TODAY()+Assumptions!$B$4,"Due soon","Upcoming"))))))))</f>
        <v/>
      </c>
      <c r="S18" s="22">
        <f>IF(A18="","",IF(AND(I18="Scheduled",J18=""),"Add tour date",IF(AND(I18="Completed",J18=""),"Add tour date",IF(AND(J18&lt;&gt;"",I18="Not Scheduled"),"Check status",IF(AND(I18="Completed",ISNUMBER(J18),J18&gt;TODAY()),"Check date",IF(AND(J18&lt;&gt;"",K18=""),"Add tour time","OK"))))))</f>
        <v/>
      </c>
      <c r="T18" s="22">
        <f>IF(A18="","",IF(B18="","Add prospect label",IF(OR(C18="",NOT(ISNUMBER(C18))),"Add inquiry date",IF(AND(F18&lt;&gt;"",OR(NOT(ISNUMBER(F18)),F18&lt;C18)),"Check start date",IF(AND(J18&lt;&gt;"",OR(NOT(ISNUMBER(J18)),J18&lt;C18)),"Check tour date",IF(AND(M18&lt;&gt;"",OR(NOT(ISNUMBER(M18)),M18&lt;C18)),"Check follow-up date",IF(AND(O18&lt;&gt;"",OR(NOT(ISNUMBER(O18)),O18&lt;C18)),"Check outcome date",IF(AND(OR(N18="Enrolled",N18="Declined",N18="No Response"),O18=""),"Add outcome date",IF(COUNTIF($A$5:$A$104,A18)&gt;1,"Duplicate ID","OK")))))))))</f>
        <v/>
      </c>
    </row>
    <row r="19" ht="31" customHeight="1">
      <c r="A19" s="15" t="n"/>
      <c r="B19" s="16" t="n"/>
      <c r="C19" s="17" t="n"/>
      <c r="D19" s="15" t="n"/>
      <c r="E19" s="15" t="n"/>
      <c r="F19" s="17" t="n"/>
      <c r="G19" s="15" t="n"/>
      <c r="H19" s="15" t="n"/>
      <c r="I19" s="15" t="n"/>
      <c r="J19" s="17" t="n"/>
      <c r="K19" s="18" t="n"/>
      <c r="L19" s="17" t="n"/>
      <c r="M19" s="17" t="n"/>
      <c r="N19" s="15" t="n"/>
      <c r="O19" s="17" t="n"/>
      <c r="P19" s="16" t="n"/>
      <c r="Q19" s="19">
        <f>IF(A19="","",IF(OR(C19="",NOT(ISNUMBER(C19))),"",IF(AND(O19&lt;&gt;"",ISNUMBER(O19)),MAX(0,O19-C19),MAX(0,TODAY()-C19))))</f>
        <v/>
      </c>
      <c r="R19" s="20">
        <f>IF(A19="","",IF(OR(N19="Enrolled",N19="Declined",N19="No Response"),"Closed",IF(M19&lt;&gt;"","Complete",IF(L19="","Set due date",IF(NOT(ISNUMBER(L19)),"Check date",IF(L19&lt;TODAY(),"Overdue",IF(L19=TODAY(),"Due today",IF(L19&lt;=TODAY()+Assumptions!$B$4,"Due soon","Upcoming"))))))))</f>
        <v/>
      </c>
      <c r="S19" s="20">
        <f>IF(A19="","",IF(AND(I19="Scheduled",J19=""),"Add tour date",IF(AND(I19="Completed",J19=""),"Add tour date",IF(AND(J19&lt;&gt;"",I19="Not Scheduled"),"Check status",IF(AND(I19="Completed",ISNUMBER(J19),J19&gt;TODAY()),"Check date",IF(AND(J19&lt;&gt;"",K19=""),"Add tour time","OK"))))))</f>
        <v/>
      </c>
      <c r="T19" s="20">
        <f>IF(A19="","",IF(B19="","Add prospect label",IF(OR(C19="",NOT(ISNUMBER(C19))),"Add inquiry date",IF(AND(F19&lt;&gt;"",OR(NOT(ISNUMBER(F19)),F19&lt;C19)),"Check start date",IF(AND(J19&lt;&gt;"",OR(NOT(ISNUMBER(J19)),J19&lt;C19)),"Check tour date",IF(AND(M19&lt;&gt;"",OR(NOT(ISNUMBER(M19)),M19&lt;C19)),"Check follow-up date",IF(AND(O19&lt;&gt;"",OR(NOT(ISNUMBER(O19)),O19&lt;C19)),"Check outcome date",IF(AND(OR(N19="Enrolled",N19="Declined",N19="No Response"),O19=""),"Add outcome date",IF(COUNTIF($A$5:$A$104,A19)&gt;1,"Duplicate ID","OK")))))))))</f>
        <v/>
      </c>
    </row>
    <row r="20" ht="31" customHeight="1">
      <c r="A20" s="15" t="n"/>
      <c r="B20" s="16" t="n"/>
      <c r="C20" s="17" t="n"/>
      <c r="D20" s="15" t="n"/>
      <c r="E20" s="15" t="n"/>
      <c r="F20" s="17" t="n"/>
      <c r="G20" s="15" t="n"/>
      <c r="H20" s="15" t="n"/>
      <c r="I20" s="15" t="n"/>
      <c r="J20" s="17" t="n"/>
      <c r="K20" s="18" t="n"/>
      <c r="L20" s="17" t="n"/>
      <c r="M20" s="17" t="n"/>
      <c r="N20" s="15" t="n"/>
      <c r="O20" s="17" t="n"/>
      <c r="P20" s="16" t="n"/>
      <c r="Q20" s="21">
        <f>IF(A20="","",IF(OR(C20="",NOT(ISNUMBER(C20))),"",IF(AND(O20&lt;&gt;"",ISNUMBER(O20)),MAX(0,O20-C20),MAX(0,TODAY()-C20))))</f>
        <v/>
      </c>
      <c r="R20" s="22">
        <f>IF(A20="","",IF(OR(N20="Enrolled",N20="Declined",N20="No Response"),"Closed",IF(M20&lt;&gt;"","Complete",IF(L20="","Set due date",IF(NOT(ISNUMBER(L20)),"Check date",IF(L20&lt;TODAY(),"Overdue",IF(L20=TODAY(),"Due today",IF(L20&lt;=TODAY()+Assumptions!$B$4,"Due soon","Upcoming"))))))))</f>
        <v/>
      </c>
      <c r="S20" s="22">
        <f>IF(A20="","",IF(AND(I20="Scheduled",J20=""),"Add tour date",IF(AND(I20="Completed",J20=""),"Add tour date",IF(AND(J20&lt;&gt;"",I20="Not Scheduled"),"Check status",IF(AND(I20="Completed",ISNUMBER(J20),J20&gt;TODAY()),"Check date",IF(AND(J20&lt;&gt;"",K20=""),"Add tour time","OK"))))))</f>
        <v/>
      </c>
      <c r="T20" s="22">
        <f>IF(A20="","",IF(B20="","Add prospect label",IF(OR(C20="",NOT(ISNUMBER(C20))),"Add inquiry date",IF(AND(F20&lt;&gt;"",OR(NOT(ISNUMBER(F20)),F20&lt;C20)),"Check start date",IF(AND(J20&lt;&gt;"",OR(NOT(ISNUMBER(J20)),J20&lt;C20)),"Check tour date",IF(AND(M20&lt;&gt;"",OR(NOT(ISNUMBER(M20)),M20&lt;C20)),"Check follow-up date",IF(AND(O20&lt;&gt;"",OR(NOT(ISNUMBER(O20)),O20&lt;C20)),"Check outcome date",IF(AND(OR(N20="Enrolled",N20="Declined",N20="No Response"),O20=""),"Add outcome date",IF(COUNTIF($A$5:$A$104,A20)&gt;1,"Duplicate ID","OK")))))))))</f>
        <v/>
      </c>
    </row>
    <row r="21" ht="31" customHeight="1">
      <c r="A21" s="15" t="n"/>
      <c r="B21" s="16" t="n"/>
      <c r="C21" s="17" t="n"/>
      <c r="D21" s="15" t="n"/>
      <c r="E21" s="15" t="n"/>
      <c r="F21" s="17" t="n"/>
      <c r="G21" s="15" t="n"/>
      <c r="H21" s="15" t="n"/>
      <c r="I21" s="15" t="n"/>
      <c r="J21" s="17" t="n"/>
      <c r="K21" s="18" t="n"/>
      <c r="L21" s="17" t="n"/>
      <c r="M21" s="17" t="n"/>
      <c r="N21" s="15" t="n"/>
      <c r="O21" s="17" t="n"/>
      <c r="P21" s="16" t="n"/>
      <c r="Q21" s="19">
        <f>IF(A21="","",IF(OR(C21="",NOT(ISNUMBER(C21))),"",IF(AND(O21&lt;&gt;"",ISNUMBER(O21)),MAX(0,O21-C21),MAX(0,TODAY()-C21))))</f>
        <v/>
      </c>
      <c r="R21" s="20">
        <f>IF(A21="","",IF(OR(N21="Enrolled",N21="Declined",N21="No Response"),"Closed",IF(M21&lt;&gt;"","Complete",IF(L21="","Set due date",IF(NOT(ISNUMBER(L21)),"Check date",IF(L21&lt;TODAY(),"Overdue",IF(L21=TODAY(),"Due today",IF(L21&lt;=TODAY()+Assumptions!$B$4,"Due soon","Upcoming"))))))))</f>
        <v/>
      </c>
      <c r="S21" s="20">
        <f>IF(A21="","",IF(AND(I21="Scheduled",J21=""),"Add tour date",IF(AND(I21="Completed",J21=""),"Add tour date",IF(AND(J21&lt;&gt;"",I21="Not Scheduled"),"Check status",IF(AND(I21="Completed",ISNUMBER(J21),J21&gt;TODAY()),"Check date",IF(AND(J21&lt;&gt;"",K21=""),"Add tour time","OK"))))))</f>
        <v/>
      </c>
      <c r="T21" s="20">
        <f>IF(A21="","",IF(B21="","Add prospect label",IF(OR(C21="",NOT(ISNUMBER(C21))),"Add inquiry date",IF(AND(F21&lt;&gt;"",OR(NOT(ISNUMBER(F21)),F21&lt;C21)),"Check start date",IF(AND(J21&lt;&gt;"",OR(NOT(ISNUMBER(J21)),J21&lt;C21)),"Check tour date",IF(AND(M21&lt;&gt;"",OR(NOT(ISNUMBER(M21)),M21&lt;C21)),"Check follow-up date",IF(AND(O21&lt;&gt;"",OR(NOT(ISNUMBER(O21)),O21&lt;C21)),"Check outcome date",IF(AND(OR(N21="Enrolled",N21="Declined",N21="No Response"),O21=""),"Add outcome date",IF(COUNTIF($A$5:$A$104,A21)&gt;1,"Duplicate ID","OK")))))))))</f>
        <v/>
      </c>
    </row>
    <row r="22" ht="31" customHeight="1">
      <c r="A22" s="15" t="n"/>
      <c r="B22" s="16" t="n"/>
      <c r="C22" s="17" t="n"/>
      <c r="D22" s="15" t="n"/>
      <c r="E22" s="15" t="n"/>
      <c r="F22" s="17" t="n"/>
      <c r="G22" s="15" t="n"/>
      <c r="H22" s="15" t="n"/>
      <c r="I22" s="15" t="n"/>
      <c r="J22" s="17" t="n"/>
      <c r="K22" s="18" t="n"/>
      <c r="L22" s="17" t="n"/>
      <c r="M22" s="17" t="n"/>
      <c r="N22" s="15" t="n"/>
      <c r="O22" s="17" t="n"/>
      <c r="P22" s="16" t="n"/>
      <c r="Q22" s="21">
        <f>IF(A22="","",IF(OR(C22="",NOT(ISNUMBER(C22))),"",IF(AND(O22&lt;&gt;"",ISNUMBER(O22)),MAX(0,O22-C22),MAX(0,TODAY()-C22))))</f>
        <v/>
      </c>
      <c r="R22" s="22">
        <f>IF(A22="","",IF(OR(N22="Enrolled",N22="Declined",N22="No Response"),"Closed",IF(M22&lt;&gt;"","Complete",IF(L22="","Set due date",IF(NOT(ISNUMBER(L22)),"Check date",IF(L22&lt;TODAY(),"Overdue",IF(L22=TODAY(),"Due today",IF(L22&lt;=TODAY()+Assumptions!$B$4,"Due soon","Upcoming"))))))))</f>
        <v/>
      </c>
      <c r="S22" s="22">
        <f>IF(A22="","",IF(AND(I22="Scheduled",J22=""),"Add tour date",IF(AND(I22="Completed",J22=""),"Add tour date",IF(AND(J22&lt;&gt;"",I22="Not Scheduled"),"Check status",IF(AND(I22="Completed",ISNUMBER(J22),J22&gt;TODAY()),"Check date",IF(AND(J22&lt;&gt;"",K22=""),"Add tour time","OK"))))))</f>
        <v/>
      </c>
      <c r="T22" s="22">
        <f>IF(A22="","",IF(B22="","Add prospect label",IF(OR(C22="",NOT(ISNUMBER(C22))),"Add inquiry date",IF(AND(F22&lt;&gt;"",OR(NOT(ISNUMBER(F22)),F22&lt;C22)),"Check start date",IF(AND(J22&lt;&gt;"",OR(NOT(ISNUMBER(J22)),J22&lt;C22)),"Check tour date",IF(AND(M22&lt;&gt;"",OR(NOT(ISNUMBER(M22)),M22&lt;C22)),"Check follow-up date",IF(AND(O22&lt;&gt;"",OR(NOT(ISNUMBER(O22)),O22&lt;C22)),"Check outcome date",IF(AND(OR(N22="Enrolled",N22="Declined",N22="No Response"),O22=""),"Add outcome date",IF(COUNTIF($A$5:$A$104,A22)&gt;1,"Duplicate ID","OK")))))))))</f>
        <v/>
      </c>
    </row>
    <row r="23" ht="31" customHeight="1">
      <c r="A23" s="15" t="n"/>
      <c r="B23" s="16" t="n"/>
      <c r="C23" s="17" t="n"/>
      <c r="D23" s="15" t="n"/>
      <c r="E23" s="15" t="n"/>
      <c r="F23" s="17" t="n"/>
      <c r="G23" s="15" t="n"/>
      <c r="H23" s="15" t="n"/>
      <c r="I23" s="15" t="n"/>
      <c r="J23" s="17" t="n"/>
      <c r="K23" s="18" t="n"/>
      <c r="L23" s="17" t="n"/>
      <c r="M23" s="17" t="n"/>
      <c r="N23" s="15" t="n"/>
      <c r="O23" s="17" t="n"/>
      <c r="P23" s="16" t="n"/>
      <c r="Q23" s="19">
        <f>IF(A23="","",IF(OR(C23="",NOT(ISNUMBER(C23))),"",IF(AND(O23&lt;&gt;"",ISNUMBER(O23)),MAX(0,O23-C23),MAX(0,TODAY()-C23))))</f>
        <v/>
      </c>
      <c r="R23" s="20">
        <f>IF(A23="","",IF(OR(N23="Enrolled",N23="Declined",N23="No Response"),"Closed",IF(M23&lt;&gt;"","Complete",IF(L23="","Set due date",IF(NOT(ISNUMBER(L23)),"Check date",IF(L23&lt;TODAY(),"Overdue",IF(L23=TODAY(),"Due today",IF(L23&lt;=TODAY()+Assumptions!$B$4,"Due soon","Upcoming"))))))))</f>
        <v/>
      </c>
      <c r="S23" s="20">
        <f>IF(A23="","",IF(AND(I23="Scheduled",J23=""),"Add tour date",IF(AND(I23="Completed",J23=""),"Add tour date",IF(AND(J23&lt;&gt;"",I23="Not Scheduled"),"Check status",IF(AND(I23="Completed",ISNUMBER(J23),J23&gt;TODAY()),"Check date",IF(AND(J23&lt;&gt;"",K23=""),"Add tour time","OK"))))))</f>
        <v/>
      </c>
      <c r="T23" s="20">
        <f>IF(A23="","",IF(B23="","Add prospect label",IF(OR(C23="",NOT(ISNUMBER(C23))),"Add inquiry date",IF(AND(F23&lt;&gt;"",OR(NOT(ISNUMBER(F23)),F23&lt;C23)),"Check start date",IF(AND(J23&lt;&gt;"",OR(NOT(ISNUMBER(J23)),J23&lt;C23)),"Check tour date",IF(AND(M23&lt;&gt;"",OR(NOT(ISNUMBER(M23)),M23&lt;C23)),"Check follow-up date",IF(AND(O23&lt;&gt;"",OR(NOT(ISNUMBER(O23)),O23&lt;C23)),"Check outcome date",IF(AND(OR(N23="Enrolled",N23="Declined",N23="No Response"),O23=""),"Add outcome date",IF(COUNTIF($A$5:$A$104,A23)&gt;1,"Duplicate ID","OK")))))))))</f>
        <v/>
      </c>
    </row>
    <row r="24" ht="31" customHeight="1">
      <c r="A24" s="15" t="n"/>
      <c r="B24" s="16" t="n"/>
      <c r="C24" s="17" t="n"/>
      <c r="D24" s="15" t="n"/>
      <c r="E24" s="15" t="n"/>
      <c r="F24" s="17" t="n"/>
      <c r="G24" s="15" t="n"/>
      <c r="H24" s="15" t="n"/>
      <c r="I24" s="15" t="n"/>
      <c r="J24" s="17" t="n"/>
      <c r="K24" s="18" t="n"/>
      <c r="L24" s="17" t="n"/>
      <c r="M24" s="17" t="n"/>
      <c r="N24" s="15" t="n"/>
      <c r="O24" s="17" t="n"/>
      <c r="P24" s="16" t="n"/>
      <c r="Q24" s="21">
        <f>IF(A24="","",IF(OR(C24="",NOT(ISNUMBER(C24))),"",IF(AND(O24&lt;&gt;"",ISNUMBER(O24)),MAX(0,O24-C24),MAX(0,TODAY()-C24))))</f>
        <v/>
      </c>
      <c r="R24" s="22">
        <f>IF(A24="","",IF(OR(N24="Enrolled",N24="Declined",N24="No Response"),"Closed",IF(M24&lt;&gt;"","Complete",IF(L24="","Set due date",IF(NOT(ISNUMBER(L24)),"Check date",IF(L24&lt;TODAY(),"Overdue",IF(L24=TODAY(),"Due today",IF(L24&lt;=TODAY()+Assumptions!$B$4,"Due soon","Upcoming"))))))))</f>
        <v/>
      </c>
      <c r="S24" s="22">
        <f>IF(A24="","",IF(AND(I24="Scheduled",J24=""),"Add tour date",IF(AND(I24="Completed",J24=""),"Add tour date",IF(AND(J24&lt;&gt;"",I24="Not Scheduled"),"Check status",IF(AND(I24="Completed",ISNUMBER(J24),J24&gt;TODAY()),"Check date",IF(AND(J24&lt;&gt;"",K24=""),"Add tour time","OK"))))))</f>
        <v/>
      </c>
      <c r="T24" s="22">
        <f>IF(A24="","",IF(B24="","Add prospect label",IF(OR(C24="",NOT(ISNUMBER(C24))),"Add inquiry date",IF(AND(F24&lt;&gt;"",OR(NOT(ISNUMBER(F24)),F24&lt;C24)),"Check start date",IF(AND(J24&lt;&gt;"",OR(NOT(ISNUMBER(J24)),J24&lt;C24)),"Check tour date",IF(AND(M24&lt;&gt;"",OR(NOT(ISNUMBER(M24)),M24&lt;C24)),"Check follow-up date",IF(AND(O24&lt;&gt;"",OR(NOT(ISNUMBER(O24)),O24&lt;C24)),"Check outcome date",IF(AND(OR(N24="Enrolled",N24="Declined",N24="No Response"),O24=""),"Add outcome date",IF(COUNTIF($A$5:$A$104,A24)&gt;1,"Duplicate ID","OK")))))))))</f>
        <v/>
      </c>
    </row>
    <row r="25" ht="31" customHeight="1">
      <c r="A25" s="15" t="n"/>
      <c r="B25" s="16" t="n"/>
      <c r="C25" s="17" t="n"/>
      <c r="D25" s="15" t="n"/>
      <c r="E25" s="15" t="n"/>
      <c r="F25" s="17" t="n"/>
      <c r="G25" s="15" t="n"/>
      <c r="H25" s="15" t="n"/>
      <c r="I25" s="15" t="n"/>
      <c r="J25" s="17" t="n"/>
      <c r="K25" s="18" t="n"/>
      <c r="L25" s="17" t="n"/>
      <c r="M25" s="17" t="n"/>
      <c r="N25" s="15" t="n"/>
      <c r="O25" s="17" t="n"/>
      <c r="P25" s="16" t="n"/>
      <c r="Q25" s="19">
        <f>IF(A25="","",IF(OR(C25="",NOT(ISNUMBER(C25))),"",IF(AND(O25&lt;&gt;"",ISNUMBER(O25)),MAX(0,O25-C25),MAX(0,TODAY()-C25))))</f>
        <v/>
      </c>
      <c r="R25" s="20">
        <f>IF(A25="","",IF(OR(N25="Enrolled",N25="Declined",N25="No Response"),"Closed",IF(M25&lt;&gt;"","Complete",IF(L25="","Set due date",IF(NOT(ISNUMBER(L25)),"Check date",IF(L25&lt;TODAY(),"Overdue",IF(L25=TODAY(),"Due today",IF(L25&lt;=TODAY()+Assumptions!$B$4,"Due soon","Upcoming"))))))))</f>
        <v/>
      </c>
      <c r="S25" s="20">
        <f>IF(A25="","",IF(AND(I25="Scheduled",J25=""),"Add tour date",IF(AND(I25="Completed",J25=""),"Add tour date",IF(AND(J25&lt;&gt;"",I25="Not Scheduled"),"Check status",IF(AND(I25="Completed",ISNUMBER(J25),J25&gt;TODAY()),"Check date",IF(AND(J25&lt;&gt;"",K25=""),"Add tour time","OK"))))))</f>
        <v/>
      </c>
      <c r="T25" s="20">
        <f>IF(A25="","",IF(B25="","Add prospect label",IF(OR(C25="",NOT(ISNUMBER(C25))),"Add inquiry date",IF(AND(F25&lt;&gt;"",OR(NOT(ISNUMBER(F25)),F25&lt;C25)),"Check start date",IF(AND(J25&lt;&gt;"",OR(NOT(ISNUMBER(J25)),J25&lt;C25)),"Check tour date",IF(AND(M25&lt;&gt;"",OR(NOT(ISNUMBER(M25)),M25&lt;C25)),"Check follow-up date",IF(AND(O25&lt;&gt;"",OR(NOT(ISNUMBER(O25)),O25&lt;C25)),"Check outcome date",IF(AND(OR(N25="Enrolled",N25="Declined",N25="No Response"),O25=""),"Add outcome date",IF(COUNTIF($A$5:$A$104,A25)&gt;1,"Duplicate ID","OK")))))))))</f>
        <v/>
      </c>
    </row>
    <row r="26" ht="31" customHeight="1">
      <c r="A26" s="15" t="n"/>
      <c r="B26" s="16" t="n"/>
      <c r="C26" s="17" t="n"/>
      <c r="D26" s="15" t="n"/>
      <c r="E26" s="15" t="n"/>
      <c r="F26" s="17" t="n"/>
      <c r="G26" s="15" t="n"/>
      <c r="H26" s="15" t="n"/>
      <c r="I26" s="15" t="n"/>
      <c r="J26" s="17" t="n"/>
      <c r="K26" s="18" t="n"/>
      <c r="L26" s="17" t="n"/>
      <c r="M26" s="17" t="n"/>
      <c r="N26" s="15" t="n"/>
      <c r="O26" s="17" t="n"/>
      <c r="P26" s="16" t="n"/>
      <c r="Q26" s="21">
        <f>IF(A26="","",IF(OR(C26="",NOT(ISNUMBER(C26))),"",IF(AND(O26&lt;&gt;"",ISNUMBER(O26)),MAX(0,O26-C26),MAX(0,TODAY()-C26))))</f>
        <v/>
      </c>
      <c r="R26" s="22">
        <f>IF(A26="","",IF(OR(N26="Enrolled",N26="Declined",N26="No Response"),"Closed",IF(M26&lt;&gt;"","Complete",IF(L26="","Set due date",IF(NOT(ISNUMBER(L26)),"Check date",IF(L26&lt;TODAY(),"Overdue",IF(L26=TODAY(),"Due today",IF(L26&lt;=TODAY()+Assumptions!$B$4,"Due soon","Upcoming"))))))))</f>
        <v/>
      </c>
      <c r="S26" s="22">
        <f>IF(A26="","",IF(AND(I26="Scheduled",J26=""),"Add tour date",IF(AND(I26="Completed",J26=""),"Add tour date",IF(AND(J26&lt;&gt;"",I26="Not Scheduled"),"Check status",IF(AND(I26="Completed",ISNUMBER(J26),J26&gt;TODAY()),"Check date",IF(AND(J26&lt;&gt;"",K26=""),"Add tour time","OK"))))))</f>
        <v/>
      </c>
      <c r="T26" s="22">
        <f>IF(A26="","",IF(B26="","Add prospect label",IF(OR(C26="",NOT(ISNUMBER(C26))),"Add inquiry date",IF(AND(F26&lt;&gt;"",OR(NOT(ISNUMBER(F26)),F26&lt;C26)),"Check start date",IF(AND(J26&lt;&gt;"",OR(NOT(ISNUMBER(J26)),J26&lt;C26)),"Check tour date",IF(AND(M26&lt;&gt;"",OR(NOT(ISNUMBER(M26)),M26&lt;C26)),"Check follow-up date",IF(AND(O26&lt;&gt;"",OR(NOT(ISNUMBER(O26)),O26&lt;C26)),"Check outcome date",IF(AND(OR(N26="Enrolled",N26="Declined",N26="No Response"),O26=""),"Add outcome date",IF(COUNTIF($A$5:$A$104,A26)&gt;1,"Duplicate ID","OK")))))))))</f>
        <v/>
      </c>
    </row>
    <row r="27" ht="31" customHeight="1">
      <c r="A27" s="15" t="n"/>
      <c r="B27" s="16" t="n"/>
      <c r="C27" s="17" t="n"/>
      <c r="D27" s="15" t="n"/>
      <c r="E27" s="15" t="n"/>
      <c r="F27" s="17" t="n"/>
      <c r="G27" s="15" t="n"/>
      <c r="H27" s="15" t="n"/>
      <c r="I27" s="15" t="n"/>
      <c r="J27" s="17" t="n"/>
      <c r="K27" s="18" t="n"/>
      <c r="L27" s="17" t="n"/>
      <c r="M27" s="17" t="n"/>
      <c r="N27" s="15" t="n"/>
      <c r="O27" s="17" t="n"/>
      <c r="P27" s="16" t="n"/>
      <c r="Q27" s="19">
        <f>IF(A27="","",IF(OR(C27="",NOT(ISNUMBER(C27))),"",IF(AND(O27&lt;&gt;"",ISNUMBER(O27)),MAX(0,O27-C27),MAX(0,TODAY()-C27))))</f>
        <v/>
      </c>
      <c r="R27" s="20">
        <f>IF(A27="","",IF(OR(N27="Enrolled",N27="Declined",N27="No Response"),"Closed",IF(M27&lt;&gt;"","Complete",IF(L27="","Set due date",IF(NOT(ISNUMBER(L27)),"Check date",IF(L27&lt;TODAY(),"Overdue",IF(L27=TODAY(),"Due today",IF(L27&lt;=TODAY()+Assumptions!$B$4,"Due soon","Upcoming"))))))))</f>
        <v/>
      </c>
      <c r="S27" s="20">
        <f>IF(A27="","",IF(AND(I27="Scheduled",J27=""),"Add tour date",IF(AND(I27="Completed",J27=""),"Add tour date",IF(AND(J27&lt;&gt;"",I27="Not Scheduled"),"Check status",IF(AND(I27="Completed",ISNUMBER(J27),J27&gt;TODAY()),"Check date",IF(AND(J27&lt;&gt;"",K27=""),"Add tour time","OK"))))))</f>
        <v/>
      </c>
      <c r="T27" s="20">
        <f>IF(A27="","",IF(B27="","Add prospect label",IF(OR(C27="",NOT(ISNUMBER(C27))),"Add inquiry date",IF(AND(F27&lt;&gt;"",OR(NOT(ISNUMBER(F27)),F27&lt;C27)),"Check start date",IF(AND(J27&lt;&gt;"",OR(NOT(ISNUMBER(J27)),J27&lt;C27)),"Check tour date",IF(AND(M27&lt;&gt;"",OR(NOT(ISNUMBER(M27)),M27&lt;C27)),"Check follow-up date",IF(AND(O27&lt;&gt;"",OR(NOT(ISNUMBER(O27)),O27&lt;C27)),"Check outcome date",IF(AND(OR(N27="Enrolled",N27="Declined",N27="No Response"),O27=""),"Add outcome date",IF(COUNTIF($A$5:$A$104,A27)&gt;1,"Duplicate ID","OK")))))))))</f>
        <v/>
      </c>
    </row>
    <row r="28" ht="31" customHeight="1">
      <c r="A28" s="15" t="n"/>
      <c r="B28" s="16" t="n"/>
      <c r="C28" s="17" t="n"/>
      <c r="D28" s="15" t="n"/>
      <c r="E28" s="15" t="n"/>
      <c r="F28" s="17" t="n"/>
      <c r="G28" s="15" t="n"/>
      <c r="H28" s="15" t="n"/>
      <c r="I28" s="15" t="n"/>
      <c r="J28" s="17" t="n"/>
      <c r="K28" s="18" t="n"/>
      <c r="L28" s="17" t="n"/>
      <c r="M28" s="17" t="n"/>
      <c r="N28" s="15" t="n"/>
      <c r="O28" s="17" t="n"/>
      <c r="P28" s="16" t="n"/>
      <c r="Q28" s="21">
        <f>IF(A28="","",IF(OR(C28="",NOT(ISNUMBER(C28))),"",IF(AND(O28&lt;&gt;"",ISNUMBER(O28)),MAX(0,O28-C28),MAX(0,TODAY()-C28))))</f>
        <v/>
      </c>
      <c r="R28" s="22">
        <f>IF(A28="","",IF(OR(N28="Enrolled",N28="Declined",N28="No Response"),"Closed",IF(M28&lt;&gt;"","Complete",IF(L28="","Set due date",IF(NOT(ISNUMBER(L28)),"Check date",IF(L28&lt;TODAY(),"Overdue",IF(L28=TODAY(),"Due today",IF(L28&lt;=TODAY()+Assumptions!$B$4,"Due soon","Upcoming"))))))))</f>
        <v/>
      </c>
      <c r="S28" s="22">
        <f>IF(A28="","",IF(AND(I28="Scheduled",J28=""),"Add tour date",IF(AND(I28="Completed",J28=""),"Add tour date",IF(AND(J28&lt;&gt;"",I28="Not Scheduled"),"Check status",IF(AND(I28="Completed",ISNUMBER(J28),J28&gt;TODAY()),"Check date",IF(AND(J28&lt;&gt;"",K28=""),"Add tour time","OK"))))))</f>
        <v/>
      </c>
      <c r="T28" s="22">
        <f>IF(A28="","",IF(B28="","Add prospect label",IF(OR(C28="",NOT(ISNUMBER(C28))),"Add inquiry date",IF(AND(F28&lt;&gt;"",OR(NOT(ISNUMBER(F28)),F28&lt;C28)),"Check start date",IF(AND(J28&lt;&gt;"",OR(NOT(ISNUMBER(J28)),J28&lt;C28)),"Check tour date",IF(AND(M28&lt;&gt;"",OR(NOT(ISNUMBER(M28)),M28&lt;C28)),"Check follow-up date",IF(AND(O28&lt;&gt;"",OR(NOT(ISNUMBER(O28)),O28&lt;C28)),"Check outcome date",IF(AND(OR(N28="Enrolled",N28="Declined",N28="No Response"),O28=""),"Add outcome date",IF(COUNTIF($A$5:$A$104,A28)&gt;1,"Duplicate ID","OK")))))))))</f>
        <v/>
      </c>
    </row>
    <row r="29" ht="31" customHeight="1">
      <c r="A29" s="15" t="n"/>
      <c r="B29" s="16" t="n"/>
      <c r="C29" s="17" t="n"/>
      <c r="D29" s="15" t="n"/>
      <c r="E29" s="15" t="n"/>
      <c r="F29" s="17" t="n"/>
      <c r="G29" s="15" t="n"/>
      <c r="H29" s="15" t="n"/>
      <c r="I29" s="15" t="n"/>
      <c r="J29" s="17" t="n"/>
      <c r="K29" s="18" t="n"/>
      <c r="L29" s="17" t="n"/>
      <c r="M29" s="17" t="n"/>
      <c r="N29" s="15" t="n"/>
      <c r="O29" s="17" t="n"/>
      <c r="P29" s="16" t="n"/>
      <c r="Q29" s="19">
        <f>IF(A29="","",IF(OR(C29="",NOT(ISNUMBER(C29))),"",IF(AND(O29&lt;&gt;"",ISNUMBER(O29)),MAX(0,O29-C29),MAX(0,TODAY()-C29))))</f>
        <v/>
      </c>
      <c r="R29" s="20">
        <f>IF(A29="","",IF(OR(N29="Enrolled",N29="Declined",N29="No Response"),"Closed",IF(M29&lt;&gt;"","Complete",IF(L29="","Set due date",IF(NOT(ISNUMBER(L29)),"Check date",IF(L29&lt;TODAY(),"Overdue",IF(L29=TODAY(),"Due today",IF(L29&lt;=TODAY()+Assumptions!$B$4,"Due soon","Upcoming"))))))))</f>
        <v/>
      </c>
      <c r="S29" s="20">
        <f>IF(A29="","",IF(AND(I29="Scheduled",J29=""),"Add tour date",IF(AND(I29="Completed",J29=""),"Add tour date",IF(AND(J29&lt;&gt;"",I29="Not Scheduled"),"Check status",IF(AND(I29="Completed",ISNUMBER(J29),J29&gt;TODAY()),"Check date",IF(AND(J29&lt;&gt;"",K29=""),"Add tour time","OK"))))))</f>
        <v/>
      </c>
      <c r="T29" s="20">
        <f>IF(A29="","",IF(B29="","Add prospect label",IF(OR(C29="",NOT(ISNUMBER(C29))),"Add inquiry date",IF(AND(F29&lt;&gt;"",OR(NOT(ISNUMBER(F29)),F29&lt;C29)),"Check start date",IF(AND(J29&lt;&gt;"",OR(NOT(ISNUMBER(J29)),J29&lt;C29)),"Check tour date",IF(AND(M29&lt;&gt;"",OR(NOT(ISNUMBER(M29)),M29&lt;C29)),"Check follow-up date",IF(AND(O29&lt;&gt;"",OR(NOT(ISNUMBER(O29)),O29&lt;C29)),"Check outcome date",IF(AND(OR(N29="Enrolled",N29="Declined",N29="No Response"),O29=""),"Add outcome date",IF(COUNTIF($A$5:$A$104,A29)&gt;1,"Duplicate ID","OK")))))))))</f>
        <v/>
      </c>
    </row>
    <row r="30" ht="31" customHeight="1">
      <c r="A30" s="15" t="n"/>
      <c r="B30" s="16" t="n"/>
      <c r="C30" s="17" t="n"/>
      <c r="D30" s="15" t="n"/>
      <c r="E30" s="15" t="n"/>
      <c r="F30" s="17" t="n"/>
      <c r="G30" s="15" t="n"/>
      <c r="H30" s="15" t="n"/>
      <c r="I30" s="15" t="n"/>
      <c r="J30" s="17" t="n"/>
      <c r="K30" s="18" t="n"/>
      <c r="L30" s="17" t="n"/>
      <c r="M30" s="17" t="n"/>
      <c r="N30" s="15" t="n"/>
      <c r="O30" s="17" t="n"/>
      <c r="P30" s="16" t="n"/>
      <c r="Q30" s="21">
        <f>IF(A30="","",IF(OR(C30="",NOT(ISNUMBER(C30))),"",IF(AND(O30&lt;&gt;"",ISNUMBER(O30)),MAX(0,O30-C30),MAX(0,TODAY()-C30))))</f>
        <v/>
      </c>
      <c r="R30" s="22">
        <f>IF(A30="","",IF(OR(N30="Enrolled",N30="Declined",N30="No Response"),"Closed",IF(M30&lt;&gt;"","Complete",IF(L30="","Set due date",IF(NOT(ISNUMBER(L30)),"Check date",IF(L30&lt;TODAY(),"Overdue",IF(L30=TODAY(),"Due today",IF(L30&lt;=TODAY()+Assumptions!$B$4,"Due soon","Upcoming"))))))))</f>
        <v/>
      </c>
      <c r="S30" s="22">
        <f>IF(A30="","",IF(AND(I30="Scheduled",J30=""),"Add tour date",IF(AND(I30="Completed",J30=""),"Add tour date",IF(AND(J30&lt;&gt;"",I30="Not Scheduled"),"Check status",IF(AND(I30="Completed",ISNUMBER(J30),J30&gt;TODAY()),"Check date",IF(AND(J30&lt;&gt;"",K30=""),"Add tour time","OK"))))))</f>
        <v/>
      </c>
      <c r="T30" s="22">
        <f>IF(A30="","",IF(B30="","Add prospect label",IF(OR(C30="",NOT(ISNUMBER(C30))),"Add inquiry date",IF(AND(F30&lt;&gt;"",OR(NOT(ISNUMBER(F30)),F30&lt;C30)),"Check start date",IF(AND(J30&lt;&gt;"",OR(NOT(ISNUMBER(J30)),J30&lt;C30)),"Check tour date",IF(AND(M30&lt;&gt;"",OR(NOT(ISNUMBER(M30)),M30&lt;C30)),"Check follow-up date",IF(AND(O30&lt;&gt;"",OR(NOT(ISNUMBER(O30)),O30&lt;C30)),"Check outcome date",IF(AND(OR(N30="Enrolled",N30="Declined",N30="No Response"),O30=""),"Add outcome date",IF(COUNTIF($A$5:$A$104,A30)&gt;1,"Duplicate ID","OK")))))))))</f>
        <v/>
      </c>
    </row>
    <row r="31" ht="31" customHeight="1">
      <c r="A31" s="15" t="n"/>
      <c r="B31" s="16" t="n"/>
      <c r="C31" s="17" t="n"/>
      <c r="D31" s="15" t="n"/>
      <c r="E31" s="15" t="n"/>
      <c r="F31" s="17" t="n"/>
      <c r="G31" s="15" t="n"/>
      <c r="H31" s="15" t="n"/>
      <c r="I31" s="15" t="n"/>
      <c r="J31" s="17" t="n"/>
      <c r="K31" s="18" t="n"/>
      <c r="L31" s="17" t="n"/>
      <c r="M31" s="17" t="n"/>
      <c r="N31" s="15" t="n"/>
      <c r="O31" s="17" t="n"/>
      <c r="P31" s="16" t="n"/>
      <c r="Q31" s="19">
        <f>IF(A31="","",IF(OR(C31="",NOT(ISNUMBER(C31))),"",IF(AND(O31&lt;&gt;"",ISNUMBER(O31)),MAX(0,O31-C31),MAX(0,TODAY()-C31))))</f>
        <v/>
      </c>
      <c r="R31" s="20">
        <f>IF(A31="","",IF(OR(N31="Enrolled",N31="Declined",N31="No Response"),"Closed",IF(M31&lt;&gt;"","Complete",IF(L31="","Set due date",IF(NOT(ISNUMBER(L31)),"Check date",IF(L31&lt;TODAY(),"Overdue",IF(L31=TODAY(),"Due today",IF(L31&lt;=TODAY()+Assumptions!$B$4,"Due soon","Upcoming"))))))))</f>
        <v/>
      </c>
      <c r="S31" s="20">
        <f>IF(A31="","",IF(AND(I31="Scheduled",J31=""),"Add tour date",IF(AND(I31="Completed",J31=""),"Add tour date",IF(AND(J31&lt;&gt;"",I31="Not Scheduled"),"Check status",IF(AND(I31="Completed",ISNUMBER(J31),J31&gt;TODAY()),"Check date",IF(AND(J31&lt;&gt;"",K31=""),"Add tour time","OK"))))))</f>
        <v/>
      </c>
      <c r="T31" s="20">
        <f>IF(A31="","",IF(B31="","Add prospect label",IF(OR(C31="",NOT(ISNUMBER(C31))),"Add inquiry date",IF(AND(F31&lt;&gt;"",OR(NOT(ISNUMBER(F31)),F31&lt;C31)),"Check start date",IF(AND(J31&lt;&gt;"",OR(NOT(ISNUMBER(J31)),J31&lt;C31)),"Check tour date",IF(AND(M31&lt;&gt;"",OR(NOT(ISNUMBER(M31)),M31&lt;C31)),"Check follow-up date",IF(AND(O31&lt;&gt;"",OR(NOT(ISNUMBER(O31)),O31&lt;C31)),"Check outcome date",IF(AND(OR(N31="Enrolled",N31="Declined",N31="No Response"),O31=""),"Add outcome date",IF(COUNTIF($A$5:$A$104,A31)&gt;1,"Duplicate ID","OK")))))))))</f>
        <v/>
      </c>
    </row>
    <row r="32" ht="31" customHeight="1">
      <c r="A32" s="15" t="n"/>
      <c r="B32" s="16" t="n"/>
      <c r="C32" s="17" t="n"/>
      <c r="D32" s="15" t="n"/>
      <c r="E32" s="15" t="n"/>
      <c r="F32" s="17" t="n"/>
      <c r="G32" s="15" t="n"/>
      <c r="H32" s="15" t="n"/>
      <c r="I32" s="15" t="n"/>
      <c r="J32" s="17" t="n"/>
      <c r="K32" s="18" t="n"/>
      <c r="L32" s="17" t="n"/>
      <c r="M32" s="17" t="n"/>
      <c r="N32" s="15" t="n"/>
      <c r="O32" s="17" t="n"/>
      <c r="P32" s="16" t="n"/>
      <c r="Q32" s="21">
        <f>IF(A32="","",IF(OR(C32="",NOT(ISNUMBER(C32))),"",IF(AND(O32&lt;&gt;"",ISNUMBER(O32)),MAX(0,O32-C32),MAX(0,TODAY()-C32))))</f>
        <v/>
      </c>
      <c r="R32" s="22">
        <f>IF(A32="","",IF(OR(N32="Enrolled",N32="Declined",N32="No Response"),"Closed",IF(M32&lt;&gt;"","Complete",IF(L32="","Set due date",IF(NOT(ISNUMBER(L32)),"Check date",IF(L32&lt;TODAY(),"Overdue",IF(L32=TODAY(),"Due today",IF(L32&lt;=TODAY()+Assumptions!$B$4,"Due soon","Upcoming"))))))))</f>
        <v/>
      </c>
      <c r="S32" s="22">
        <f>IF(A32="","",IF(AND(I32="Scheduled",J32=""),"Add tour date",IF(AND(I32="Completed",J32=""),"Add tour date",IF(AND(J32&lt;&gt;"",I32="Not Scheduled"),"Check status",IF(AND(I32="Completed",ISNUMBER(J32),J32&gt;TODAY()),"Check date",IF(AND(J32&lt;&gt;"",K32=""),"Add tour time","OK"))))))</f>
        <v/>
      </c>
      <c r="T32" s="22">
        <f>IF(A32="","",IF(B32="","Add prospect label",IF(OR(C32="",NOT(ISNUMBER(C32))),"Add inquiry date",IF(AND(F32&lt;&gt;"",OR(NOT(ISNUMBER(F32)),F32&lt;C32)),"Check start date",IF(AND(J32&lt;&gt;"",OR(NOT(ISNUMBER(J32)),J32&lt;C32)),"Check tour date",IF(AND(M32&lt;&gt;"",OR(NOT(ISNUMBER(M32)),M32&lt;C32)),"Check follow-up date",IF(AND(O32&lt;&gt;"",OR(NOT(ISNUMBER(O32)),O32&lt;C32)),"Check outcome date",IF(AND(OR(N32="Enrolled",N32="Declined",N32="No Response"),O32=""),"Add outcome date",IF(COUNTIF($A$5:$A$104,A32)&gt;1,"Duplicate ID","OK")))))))))</f>
        <v/>
      </c>
    </row>
    <row r="33" ht="31" customHeight="1">
      <c r="A33" s="15" t="n"/>
      <c r="B33" s="16" t="n"/>
      <c r="C33" s="17" t="n"/>
      <c r="D33" s="15" t="n"/>
      <c r="E33" s="15" t="n"/>
      <c r="F33" s="17" t="n"/>
      <c r="G33" s="15" t="n"/>
      <c r="H33" s="15" t="n"/>
      <c r="I33" s="15" t="n"/>
      <c r="J33" s="17" t="n"/>
      <c r="K33" s="18" t="n"/>
      <c r="L33" s="17" t="n"/>
      <c r="M33" s="17" t="n"/>
      <c r="N33" s="15" t="n"/>
      <c r="O33" s="17" t="n"/>
      <c r="P33" s="16" t="n"/>
      <c r="Q33" s="19">
        <f>IF(A33="","",IF(OR(C33="",NOT(ISNUMBER(C33))),"",IF(AND(O33&lt;&gt;"",ISNUMBER(O33)),MAX(0,O33-C33),MAX(0,TODAY()-C33))))</f>
        <v/>
      </c>
      <c r="R33" s="20">
        <f>IF(A33="","",IF(OR(N33="Enrolled",N33="Declined",N33="No Response"),"Closed",IF(M33&lt;&gt;"","Complete",IF(L33="","Set due date",IF(NOT(ISNUMBER(L33)),"Check date",IF(L33&lt;TODAY(),"Overdue",IF(L33=TODAY(),"Due today",IF(L33&lt;=TODAY()+Assumptions!$B$4,"Due soon","Upcoming"))))))))</f>
        <v/>
      </c>
      <c r="S33" s="20">
        <f>IF(A33="","",IF(AND(I33="Scheduled",J33=""),"Add tour date",IF(AND(I33="Completed",J33=""),"Add tour date",IF(AND(J33&lt;&gt;"",I33="Not Scheduled"),"Check status",IF(AND(I33="Completed",ISNUMBER(J33),J33&gt;TODAY()),"Check date",IF(AND(J33&lt;&gt;"",K33=""),"Add tour time","OK"))))))</f>
        <v/>
      </c>
      <c r="T33" s="20">
        <f>IF(A33="","",IF(B33="","Add prospect label",IF(OR(C33="",NOT(ISNUMBER(C33))),"Add inquiry date",IF(AND(F33&lt;&gt;"",OR(NOT(ISNUMBER(F33)),F33&lt;C33)),"Check start date",IF(AND(J33&lt;&gt;"",OR(NOT(ISNUMBER(J33)),J33&lt;C33)),"Check tour date",IF(AND(M33&lt;&gt;"",OR(NOT(ISNUMBER(M33)),M33&lt;C33)),"Check follow-up date",IF(AND(O33&lt;&gt;"",OR(NOT(ISNUMBER(O33)),O33&lt;C33)),"Check outcome date",IF(AND(OR(N33="Enrolled",N33="Declined",N33="No Response"),O33=""),"Add outcome date",IF(COUNTIF($A$5:$A$104,A33)&gt;1,"Duplicate ID","OK")))))))))</f>
        <v/>
      </c>
    </row>
    <row r="34" ht="31" customHeight="1">
      <c r="A34" s="15" t="n"/>
      <c r="B34" s="16" t="n"/>
      <c r="C34" s="17" t="n"/>
      <c r="D34" s="15" t="n"/>
      <c r="E34" s="15" t="n"/>
      <c r="F34" s="17" t="n"/>
      <c r="G34" s="15" t="n"/>
      <c r="H34" s="15" t="n"/>
      <c r="I34" s="15" t="n"/>
      <c r="J34" s="17" t="n"/>
      <c r="K34" s="18" t="n"/>
      <c r="L34" s="17" t="n"/>
      <c r="M34" s="17" t="n"/>
      <c r="N34" s="15" t="n"/>
      <c r="O34" s="17" t="n"/>
      <c r="P34" s="16" t="n"/>
      <c r="Q34" s="21">
        <f>IF(A34="","",IF(OR(C34="",NOT(ISNUMBER(C34))),"",IF(AND(O34&lt;&gt;"",ISNUMBER(O34)),MAX(0,O34-C34),MAX(0,TODAY()-C34))))</f>
        <v/>
      </c>
      <c r="R34" s="22">
        <f>IF(A34="","",IF(OR(N34="Enrolled",N34="Declined",N34="No Response"),"Closed",IF(M34&lt;&gt;"","Complete",IF(L34="","Set due date",IF(NOT(ISNUMBER(L34)),"Check date",IF(L34&lt;TODAY(),"Overdue",IF(L34=TODAY(),"Due today",IF(L34&lt;=TODAY()+Assumptions!$B$4,"Due soon","Upcoming"))))))))</f>
        <v/>
      </c>
      <c r="S34" s="22">
        <f>IF(A34="","",IF(AND(I34="Scheduled",J34=""),"Add tour date",IF(AND(I34="Completed",J34=""),"Add tour date",IF(AND(J34&lt;&gt;"",I34="Not Scheduled"),"Check status",IF(AND(I34="Completed",ISNUMBER(J34),J34&gt;TODAY()),"Check date",IF(AND(J34&lt;&gt;"",K34=""),"Add tour time","OK"))))))</f>
        <v/>
      </c>
      <c r="T34" s="22">
        <f>IF(A34="","",IF(B34="","Add prospect label",IF(OR(C34="",NOT(ISNUMBER(C34))),"Add inquiry date",IF(AND(F34&lt;&gt;"",OR(NOT(ISNUMBER(F34)),F34&lt;C34)),"Check start date",IF(AND(J34&lt;&gt;"",OR(NOT(ISNUMBER(J34)),J34&lt;C34)),"Check tour date",IF(AND(M34&lt;&gt;"",OR(NOT(ISNUMBER(M34)),M34&lt;C34)),"Check follow-up date",IF(AND(O34&lt;&gt;"",OR(NOT(ISNUMBER(O34)),O34&lt;C34)),"Check outcome date",IF(AND(OR(N34="Enrolled",N34="Declined",N34="No Response"),O34=""),"Add outcome date",IF(COUNTIF($A$5:$A$104,A34)&gt;1,"Duplicate ID","OK")))))))))</f>
        <v/>
      </c>
    </row>
    <row r="35" ht="31" customHeight="1">
      <c r="A35" s="15" t="n"/>
      <c r="B35" s="16" t="n"/>
      <c r="C35" s="17" t="n"/>
      <c r="D35" s="15" t="n"/>
      <c r="E35" s="15" t="n"/>
      <c r="F35" s="17" t="n"/>
      <c r="G35" s="15" t="n"/>
      <c r="H35" s="15" t="n"/>
      <c r="I35" s="15" t="n"/>
      <c r="J35" s="17" t="n"/>
      <c r="K35" s="18" t="n"/>
      <c r="L35" s="17" t="n"/>
      <c r="M35" s="17" t="n"/>
      <c r="N35" s="15" t="n"/>
      <c r="O35" s="17" t="n"/>
      <c r="P35" s="16" t="n"/>
      <c r="Q35" s="19">
        <f>IF(A35="","",IF(OR(C35="",NOT(ISNUMBER(C35))),"",IF(AND(O35&lt;&gt;"",ISNUMBER(O35)),MAX(0,O35-C35),MAX(0,TODAY()-C35))))</f>
        <v/>
      </c>
      <c r="R35" s="20">
        <f>IF(A35="","",IF(OR(N35="Enrolled",N35="Declined",N35="No Response"),"Closed",IF(M35&lt;&gt;"","Complete",IF(L35="","Set due date",IF(NOT(ISNUMBER(L35)),"Check date",IF(L35&lt;TODAY(),"Overdue",IF(L35=TODAY(),"Due today",IF(L35&lt;=TODAY()+Assumptions!$B$4,"Due soon","Upcoming"))))))))</f>
        <v/>
      </c>
      <c r="S35" s="20">
        <f>IF(A35="","",IF(AND(I35="Scheduled",J35=""),"Add tour date",IF(AND(I35="Completed",J35=""),"Add tour date",IF(AND(J35&lt;&gt;"",I35="Not Scheduled"),"Check status",IF(AND(I35="Completed",ISNUMBER(J35),J35&gt;TODAY()),"Check date",IF(AND(J35&lt;&gt;"",K35=""),"Add tour time","OK"))))))</f>
        <v/>
      </c>
      <c r="T35" s="20">
        <f>IF(A35="","",IF(B35="","Add prospect label",IF(OR(C35="",NOT(ISNUMBER(C35))),"Add inquiry date",IF(AND(F35&lt;&gt;"",OR(NOT(ISNUMBER(F35)),F35&lt;C35)),"Check start date",IF(AND(J35&lt;&gt;"",OR(NOT(ISNUMBER(J35)),J35&lt;C35)),"Check tour date",IF(AND(M35&lt;&gt;"",OR(NOT(ISNUMBER(M35)),M35&lt;C35)),"Check follow-up date",IF(AND(O35&lt;&gt;"",OR(NOT(ISNUMBER(O35)),O35&lt;C35)),"Check outcome date",IF(AND(OR(N35="Enrolled",N35="Declined",N35="No Response"),O35=""),"Add outcome date",IF(COUNTIF($A$5:$A$104,A35)&gt;1,"Duplicate ID","OK")))))))))</f>
        <v/>
      </c>
    </row>
    <row r="36" ht="31" customHeight="1">
      <c r="A36" s="15" t="n"/>
      <c r="B36" s="16" t="n"/>
      <c r="C36" s="17" t="n"/>
      <c r="D36" s="15" t="n"/>
      <c r="E36" s="15" t="n"/>
      <c r="F36" s="17" t="n"/>
      <c r="G36" s="15" t="n"/>
      <c r="H36" s="15" t="n"/>
      <c r="I36" s="15" t="n"/>
      <c r="J36" s="17" t="n"/>
      <c r="K36" s="18" t="n"/>
      <c r="L36" s="17" t="n"/>
      <c r="M36" s="17" t="n"/>
      <c r="N36" s="15" t="n"/>
      <c r="O36" s="17" t="n"/>
      <c r="P36" s="16" t="n"/>
      <c r="Q36" s="21">
        <f>IF(A36="","",IF(OR(C36="",NOT(ISNUMBER(C36))),"",IF(AND(O36&lt;&gt;"",ISNUMBER(O36)),MAX(0,O36-C36),MAX(0,TODAY()-C36))))</f>
        <v/>
      </c>
      <c r="R36" s="22">
        <f>IF(A36="","",IF(OR(N36="Enrolled",N36="Declined",N36="No Response"),"Closed",IF(M36&lt;&gt;"","Complete",IF(L36="","Set due date",IF(NOT(ISNUMBER(L36)),"Check date",IF(L36&lt;TODAY(),"Overdue",IF(L36=TODAY(),"Due today",IF(L36&lt;=TODAY()+Assumptions!$B$4,"Due soon","Upcoming"))))))))</f>
        <v/>
      </c>
      <c r="S36" s="22">
        <f>IF(A36="","",IF(AND(I36="Scheduled",J36=""),"Add tour date",IF(AND(I36="Completed",J36=""),"Add tour date",IF(AND(J36&lt;&gt;"",I36="Not Scheduled"),"Check status",IF(AND(I36="Completed",ISNUMBER(J36),J36&gt;TODAY()),"Check date",IF(AND(J36&lt;&gt;"",K36=""),"Add tour time","OK"))))))</f>
        <v/>
      </c>
      <c r="T36" s="22">
        <f>IF(A36="","",IF(B36="","Add prospect label",IF(OR(C36="",NOT(ISNUMBER(C36))),"Add inquiry date",IF(AND(F36&lt;&gt;"",OR(NOT(ISNUMBER(F36)),F36&lt;C36)),"Check start date",IF(AND(J36&lt;&gt;"",OR(NOT(ISNUMBER(J36)),J36&lt;C36)),"Check tour date",IF(AND(M36&lt;&gt;"",OR(NOT(ISNUMBER(M36)),M36&lt;C36)),"Check follow-up date",IF(AND(O36&lt;&gt;"",OR(NOT(ISNUMBER(O36)),O36&lt;C36)),"Check outcome date",IF(AND(OR(N36="Enrolled",N36="Declined",N36="No Response"),O36=""),"Add outcome date",IF(COUNTIF($A$5:$A$104,A36)&gt;1,"Duplicate ID","OK")))))))))</f>
        <v/>
      </c>
    </row>
    <row r="37" ht="31" customHeight="1">
      <c r="A37" s="15" t="n"/>
      <c r="B37" s="16" t="n"/>
      <c r="C37" s="17" t="n"/>
      <c r="D37" s="15" t="n"/>
      <c r="E37" s="15" t="n"/>
      <c r="F37" s="17" t="n"/>
      <c r="G37" s="15" t="n"/>
      <c r="H37" s="15" t="n"/>
      <c r="I37" s="15" t="n"/>
      <c r="J37" s="17" t="n"/>
      <c r="K37" s="18" t="n"/>
      <c r="L37" s="17" t="n"/>
      <c r="M37" s="17" t="n"/>
      <c r="N37" s="15" t="n"/>
      <c r="O37" s="17" t="n"/>
      <c r="P37" s="16" t="n"/>
      <c r="Q37" s="19">
        <f>IF(A37="","",IF(OR(C37="",NOT(ISNUMBER(C37))),"",IF(AND(O37&lt;&gt;"",ISNUMBER(O37)),MAX(0,O37-C37),MAX(0,TODAY()-C37))))</f>
        <v/>
      </c>
      <c r="R37" s="20">
        <f>IF(A37="","",IF(OR(N37="Enrolled",N37="Declined",N37="No Response"),"Closed",IF(M37&lt;&gt;"","Complete",IF(L37="","Set due date",IF(NOT(ISNUMBER(L37)),"Check date",IF(L37&lt;TODAY(),"Overdue",IF(L37=TODAY(),"Due today",IF(L37&lt;=TODAY()+Assumptions!$B$4,"Due soon","Upcoming"))))))))</f>
        <v/>
      </c>
      <c r="S37" s="20">
        <f>IF(A37="","",IF(AND(I37="Scheduled",J37=""),"Add tour date",IF(AND(I37="Completed",J37=""),"Add tour date",IF(AND(J37&lt;&gt;"",I37="Not Scheduled"),"Check status",IF(AND(I37="Completed",ISNUMBER(J37),J37&gt;TODAY()),"Check date",IF(AND(J37&lt;&gt;"",K37=""),"Add tour time","OK"))))))</f>
        <v/>
      </c>
      <c r="T37" s="20">
        <f>IF(A37="","",IF(B37="","Add prospect label",IF(OR(C37="",NOT(ISNUMBER(C37))),"Add inquiry date",IF(AND(F37&lt;&gt;"",OR(NOT(ISNUMBER(F37)),F37&lt;C37)),"Check start date",IF(AND(J37&lt;&gt;"",OR(NOT(ISNUMBER(J37)),J37&lt;C37)),"Check tour date",IF(AND(M37&lt;&gt;"",OR(NOT(ISNUMBER(M37)),M37&lt;C37)),"Check follow-up date",IF(AND(O37&lt;&gt;"",OR(NOT(ISNUMBER(O37)),O37&lt;C37)),"Check outcome date",IF(AND(OR(N37="Enrolled",N37="Declined",N37="No Response"),O37=""),"Add outcome date",IF(COUNTIF($A$5:$A$104,A37)&gt;1,"Duplicate ID","OK")))))))))</f>
        <v/>
      </c>
    </row>
    <row r="38" ht="31" customHeight="1">
      <c r="A38" s="15" t="n"/>
      <c r="B38" s="16" t="n"/>
      <c r="C38" s="17" t="n"/>
      <c r="D38" s="15" t="n"/>
      <c r="E38" s="15" t="n"/>
      <c r="F38" s="17" t="n"/>
      <c r="G38" s="15" t="n"/>
      <c r="H38" s="15" t="n"/>
      <c r="I38" s="15" t="n"/>
      <c r="J38" s="17" t="n"/>
      <c r="K38" s="18" t="n"/>
      <c r="L38" s="17" t="n"/>
      <c r="M38" s="17" t="n"/>
      <c r="N38" s="15" t="n"/>
      <c r="O38" s="17" t="n"/>
      <c r="P38" s="16" t="n"/>
      <c r="Q38" s="21">
        <f>IF(A38="","",IF(OR(C38="",NOT(ISNUMBER(C38))),"",IF(AND(O38&lt;&gt;"",ISNUMBER(O38)),MAX(0,O38-C38),MAX(0,TODAY()-C38))))</f>
        <v/>
      </c>
      <c r="R38" s="22">
        <f>IF(A38="","",IF(OR(N38="Enrolled",N38="Declined",N38="No Response"),"Closed",IF(M38&lt;&gt;"","Complete",IF(L38="","Set due date",IF(NOT(ISNUMBER(L38)),"Check date",IF(L38&lt;TODAY(),"Overdue",IF(L38=TODAY(),"Due today",IF(L38&lt;=TODAY()+Assumptions!$B$4,"Due soon","Upcoming"))))))))</f>
        <v/>
      </c>
      <c r="S38" s="22">
        <f>IF(A38="","",IF(AND(I38="Scheduled",J38=""),"Add tour date",IF(AND(I38="Completed",J38=""),"Add tour date",IF(AND(J38&lt;&gt;"",I38="Not Scheduled"),"Check status",IF(AND(I38="Completed",ISNUMBER(J38),J38&gt;TODAY()),"Check date",IF(AND(J38&lt;&gt;"",K38=""),"Add tour time","OK"))))))</f>
        <v/>
      </c>
      <c r="T38" s="22">
        <f>IF(A38="","",IF(B38="","Add prospect label",IF(OR(C38="",NOT(ISNUMBER(C38))),"Add inquiry date",IF(AND(F38&lt;&gt;"",OR(NOT(ISNUMBER(F38)),F38&lt;C38)),"Check start date",IF(AND(J38&lt;&gt;"",OR(NOT(ISNUMBER(J38)),J38&lt;C38)),"Check tour date",IF(AND(M38&lt;&gt;"",OR(NOT(ISNUMBER(M38)),M38&lt;C38)),"Check follow-up date",IF(AND(O38&lt;&gt;"",OR(NOT(ISNUMBER(O38)),O38&lt;C38)),"Check outcome date",IF(AND(OR(N38="Enrolled",N38="Declined",N38="No Response"),O38=""),"Add outcome date",IF(COUNTIF($A$5:$A$104,A38)&gt;1,"Duplicate ID","OK")))))))))</f>
        <v/>
      </c>
    </row>
    <row r="39" ht="31" customHeight="1">
      <c r="A39" s="15" t="n"/>
      <c r="B39" s="16" t="n"/>
      <c r="C39" s="17" t="n"/>
      <c r="D39" s="15" t="n"/>
      <c r="E39" s="15" t="n"/>
      <c r="F39" s="17" t="n"/>
      <c r="G39" s="15" t="n"/>
      <c r="H39" s="15" t="n"/>
      <c r="I39" s="15" t="n"/>
      <c r="J39" s="17" t="n"/>
      <c r="K39" s="18" t="n"/>
      <c r="L39" s="17" t="n"/>
      <c r="M39" s="17" t="n"/>
      <c r="N39" s="15" t="n"/>
      <c r="O39" s="17" t="n"/>
      <c r="P39" s="16" t="n"/>
      <c r="Q39" s="19">
        <f>IF(A39="","",IF(OR(C39="",NOT(ISNUMBER(C39))),"",IF(AND(O39&lt;&gt;"",ISNUMBER(O39)),MAX(0,O39-C39),MAX(0,TODAY()-C39))))</f>
        <v/>
      </c>
      <c r="R39" s="20">
        <f>IF(A39="","",IF(OR(N39="Enrolled",N39="Declined",N39="No Response"),"Closed",IF(M39&lt;&gt;"","Complete",IF(L39="","Set due date",IF(NOT(ISNUMBER(L39)),"Check date",IF(L39&lt;TODAY(),"Overdue",IF(L39=TODAY(),"Due today",IF(L39&lt;=TODAY()+Assumptions!$B$4,"Due soon","Upcoming"))))))))</f>
        <v/>
      </c>
      <c r="S39" s="20">
        <f>IF(A39="","",IF(AND(I39="Scheduled",J39=""),"Add tour date",IF(AND(I39="Completed",J39=""),"Add tour date",IF(AND(J39&lt;&gt;"",I39="Not Scheduled"),"Check status",IF(AND(I39="Completed",ISNUMBER(J39),J39&gt;TODAY()),"Check date",IF(AND(J39&lt;&gt;"",K39=""),"Add tour time","OK"))))))</f>
        <v/>
      </c>
      <c r="T39" s="20">
        <f>IF(A39="","",IF(B39="","Add prospect label",IF(OR(C39="",NOT(ISNUMBER(C39))),"Add inquiry date",IF(AND(F39&lt;&gt;"",OR(NOT(ISNUMBER(F39)),F39&lt;C39)),"Check start date",IF(AND(J39&lt;&gt;"",OR(NOT(ISNUMBER(J39)),J39&lt;C39)),"Check tour date",IF(AND(M39&lt;&gt;"",OR(NOT(ISNUMBER(M39)),M39&lt;C39)),"Check follow-up date",IF(AND(O39&lt;&gt;"",OR(NOT(ISNUMBER(O39)),O39&lt;C39)),"Check outcome date",IF(AND(OR(N39="Enrolled",N39="Declined",N39="No Response"),O39=""),"Add outcome date",IF(COUNTIF($A$5:$A$104,A39)&gt;1,"Duplicate ID","OK")))))))))</f>
        <v/>
      </c>
    </row>
    <row r="40" ht="31" customHeight="1">
      <c r="A40" s="15" t="n"/>
      <c r="B40" s="16" t="n"/>
      <c r="C40" s="17" t="n"/>
      <c r="D40" s="15" t="n"/>
      <c r="E40" s="15" t="n"/>
      <c r="F40" s="17" t="n"/>
      <c r="G40" s="15" t="n"/>
      <c r="H40" s="15" t="n"/>
      <c r="I40" s="15" t="n"/>
      <c r="J40" s="17" t="n"/>
      <c r="K40" s="18" t="n"/>
      <c r="L40" s="17" t="n"/>
      <c r="M40" s="17" t="n"/>
      <c r="N40" s="15" t="n"/>
      <c r="O40" s="17" t="n"/>
      <c r="P40" s="16" t="n"/>
      <c r="Q40" s="21">
        <f>IF(A40="","",IF(OR(C40="",NOT(ISNUMBER(C40))),"",IF(AND(O40&lt;&gt;"",ISNUMBER(O40)),MAX(0,O40-C40),MAX(0,TODAY()-C40))))</f>
        <v/>
      </c>
      <c r="R40" s="22">
        <f>IF(A40="","",IF(OR(N40="Enrolled",N40="Declined",N40="No Response"),"Closed",IF(M40&lt;&gt;"","Complete",IF(L40="","Set due date",IF(NOT(ISNUMBER(L40)),"Check date",IF(L40&lt;TODAY(),"Overdue",IF(L40=TODAY(),"Due today",IF(L40&lt;=TODAY()+Assumptions!$B$4,"Due soon","Upcoming"))))))))</f>
        <v/>
      </c>
      <c r="S40" s="22">
        <f>IF(A40="","",IF(AND(I40="Scheduled",J40=""),"Add tour date",IF(AND(I40="Completed",J40=""),"Add tour date",IF(AND(J40&lt;&gt;"",I40="Not Scheduled"),"Check status",IF(AND(I40="Completed",ISNUMBER(J40),J40&gt;TODAY()),"Check date",IF(AND(J40&lt;&gt;"",K40=""),"Add tour time","OK"))))))</f>
        <v/>
      </c>
      <c r="T40" s="22">
        <f>IF(A40="","",IF(B40="","Add prospect label",IF(OR(C40="",NOT(ISNUMBER(C40))),"Add inquiry date",IF(AND(F40&lt;&gt;"",OR(NOT(ISNUMBER(F40)),F40&lt;C40)),"Check start date",IF(AND(J40&lt;&gt;"",OR(NOT(ISNUMBER(J40)),J40&lt;C40)),"Check tour date",IF(AND(M40&lt;&gt;"",OR(NOT(ISNUMBER(M40)),M40&lt;C40)),"Check follow-up date",IF(AND(O40&lt;&gt;"",OR(NOT(ISNUMBER(O40)),O40&lt;C40)),"Check outcome date",IF(AND(OR(N40="Enrolled",N40="Declined",N40="No Response"),O40=""),"Add outcome date",IF(COUNTIF($A$5:$A$104,A40)&gt;1,"Duplicate ID","OK")))))))))</f>
        <v/>
      </c>
    </row>
    <row r="41" ht="31" customHeight="1">
      <c r="A41" s="15" t="n"/>
      <c r="B41" s="16" t="n"/>
      <c r="C41" s="17" t="n"/>
      <c r="D41" s="15" t="n"/>
      <c r="E41" s="15" t="n"/>
      <c r="F41" s="17" t="n"/>
      <c r="G41" s="15" t="n"/>
      <c r="H41" s="15" t="n"/>
      <c r="I41" s="15" t="n"/>
      <c r="J41" s="17" t="n"/>
      <c r="K41" s="18" t="n"/>
      <c r="L41" s="17" t="n"/>
      <c r="M41" s="17" t="n"/>
      <c r="N41" s="15" t="n"/>
      <c r="O41" s="17" t="n"/>
      <c r="P41" s="16" t="n"/>
      <c r="Q41" s="19">
        <f>IF(A41="","",IF(OR(C41="",NOT(ISNUMBER(C41))),"",IF(AND(O41&lt;&gt;"",ISNUMBER(O41)),MAX(0,O41-C41),MAX(0,TODAY()-C41))))</f>
        <v/>
      </c>
      <c r="R41" s="20">
        <f>IF(A41="","",IF(OR(N41="Enrolled",N41="Declined",N41="No Response"),"Closed",IF(M41&lt;&gt;"","Complete",IF(L41="","Set due date",IF(NOT(ISNUMBER(L41)),"Check date",IF(L41&lt;TODAY(),"Overdue",IF(L41=TODAY(),"Due today",IF(L41&lt;=TODAY()+Assumptions!$B$4,"Due soon","Upcoming"))))))))</f>
        <v/>
      </c>
      <c r="S41" s="20">
        <f>IF(A41="","",IF(AND(I41="Scheduled",J41=""),"Add tour date",IF(AND(I41="Completed",J41=""),"Add tour date",IF(AND(J41&lt;&gt;"",I41="Not Scheduled"),"Check status",IF(AND(I41="Completed",ISNUMBER(J41),J41&gt;TODAY()),"Check date",IF(AND(J41&lt;&gt;"",K41=""),"Add tour time","OK"))))))</f>
        <v/>
      </c>
      <c r="T41" s="20">
        <f>IF(A41="","",IF(B41="","Add prospect label",IF(OR(C41="",NOT(ISNUMBER(C41))),"Add inquiry date",IF(AND(F41&lt;&gt;"",OR(NOT(ISNUMBER(F41)),F41&lt;C41)),"Check start date",IF(AND(J41&lt;&gt;"",OR(NOT(ISNUMBER(J41)),J41&lt;C41)),"Check tour date",IF(AND(M41&lt;&gt;"",OR(NOT(ISNUMBER(M41)),M41&lt;C41)),"Check follow-up date",IF(AND(O41&lt;&gt;"",OR(NOT(ISNUMBER(O41)),O41&lt;C41)),"Check outcome date",IF(AND(OR(N41="Enrolled",N41="Declined",N41="No Response"),O41=""),"Add outcome date",IF(COUNTIF($A$5:$A$104,A41)&gt;1,"Duplicate ID","OK")))))))))</f>
        <v/>
      </c>
    </row>
    <row r="42" ht="31" customHeight="1">
      <c r="A42" s="15" t="n"/>
      <c r="B42" s="16" t="n"/>
      <c r="C42" s="17" t="n"/>
      <c r="D42" s="15" t="n"/>
      <c r="E42" s="15" t="n"/>
      <c r="F42" s="17" t="n"/>
      <c r="G42" s="15" t="n"/>
      <c r="H42" s="15" t="n"/>
      <c r="I42" s="15" t="n"/>
      <c r="J42" s="17" t="n"/>
      <c r="K42" s="18" t="n"/>
      <c r="L42" s="17" t="n"/>
      <c r="M42" s="17" t="n"/>
      <c r="N42" s="15" t="n"/>
      <c r="O42" s="17" t="n"/>
      <c r="P42" s="16" t="n"/>
      <c r="Q42" s="21">
        <f>IF(A42="","",IF(OR(C42="",NOT(ISNUMBER(C42))),"",IF(AND(O42&lt;&gt;"",ISNUMBER(O42)),MAX(0,O42-C42),MAX(0,TODAY()-C42))))</f>
        <v/>
      </c>
      <c r="R42" s="22">
        <f>IF(A42="","",IF(OR(N42="Enrolled",N42="Declined",N42="No Response"),"Closed",IF(M42&lt;&gt;"","Complete",IF(L42="","Set due date",IF(NOT(ISNUMBER(L42)),"Check date",IF(L42&lt;TODAY(),"Overdue",IF(L42=TODAY(),"Due today",IF(L42&lt;=TODAY()+Assumptions!$B$4,"Due soon","Upcoming"))))))))</f>
        <v/>
      </c>
      <c r="S42" s="22">
        <f>IF(A42="","",IF(AND(I42="Scheduled",J42=""),"Add tour date",IF(AND(I42="Completed",J42=""),"Add tour date",IF(AND(J42&lt;&gt;"",I42="Not Scheduled"),"Check status",IF(AND(I42="Completed",ISNUMBER(J42),J42&gt;TODAY()),"Check date",IF(AND(J42&lt;&gt;"",K42=""),"Add tour time","OK"))))))</f>
        <v/>
      </c>
      <c r="T42" s="22">
        <f>IF(A42="","",IF(B42="","Add prospect label",IF(OR(C42="",NOT(ISNUMBER(C42))),"Add inquiry date",IF(AND(F42&lt;&gt;"",OR(NOT(ISNUMBER(F42)),F42&lt;C42)),"Check start date",IF(AND(J42&lt;&gt;"",OR(NOT(ISNUMBER(J42)),J42&lt;C42)),"Check tour date",IF(AND(M42&lt;&gt;"",OR(NOT(ISNUMBER(M42)),M42&lt;C42)),"Check follow-up date",IF(AND(O42&lt;&gt;"",OR(NOT(ISNUMBER(O42)),O42&lt;C42)),"Check outcome date",IF(AND(OR(N42="Enrolled",N42="Declined",N42="No Response"),O42=""),"Add outcome date",IF(COUNTIF($A$5:$A$104,A42)&gt;1,"Duplicate ID","OK")))))))))</f>
        <v/>
      </c>
    </row>
    <row r="43" ht="31" customHeight="1">
      <c r="A43" s="15" t="n"/>
      <c r="B43" s="16" t="n"/>
      <c r="C43" s="17" t="n"/>
      <c r="D43" s="15" t="n"/>
      <c r="E43" s="15" t="n"/>
      <c r="F43" s="17" t="n"/>
      <c r="G43" s="15" t="n"/>
      <c r="H43" s="15" t="n"/>
      <c r="I43" s="15" t="n"/>
      <c r="J43" s="17" t="n"/>
      <c r="K43" s="18" t="n"/>
      <c r="L43" s="17" t="n"/>
      <c r="M43" s="17" t="n"/>
      <c r="N43" s="15" t="n"/>
      <c r="O43" s="17" t="n"/>
      <c r="P43" s="16" t="n"/>
      <c r="Q43" s="19">
        <f>IF(A43="","",IF(OR(C43="",NOT(ISNUMBER(C43))),"",IF(AND(O43&lt;&gt;"",ISNUMBER(O43)),MAX(0,O43-C43),MAX(0,TODAY()-C43))))</f>
        <v/>
      </c>
      <c r="R43" s="20">
        <f>IF(A43="","",IF(OR(N43="Enrolled",N43="Declined",N43="No Response"),"Closed",IF(M43&lt;&gt;"","Complete",IF(L43="","Set due date",IF(NOT(ISNUMBER(L43)),"Check date",IF(L43&lt;TODAY(),"Overdue",IF(L43=TODAY(),"Due today",IF(L43&lt;=TODAY()+Assumptions!$B$4,"Due soon","Upcoming"))))))))</f>
        <v/>
      </c>
      <c r="S43" s="20">
        <f>IF(A43="","",IF(AND(I43="Scheduled",J43=""),"Add tour date",IF(AND(I43="Completed",J43=""),"Add tour date",IF(AND(J43&lt;&gt;"",I43="Not Scheduled"),"Check status",IF(AND(I43="Completed",ISNUMBER(J43),J43&gt;TODAY()),"Check date",IF(AND(J43&lt;&gt;"",K43=""),"Add tour time","OK"))))))</f>
        <v/>
      </c>
      <c r="T43" s="20">
        <f>IF(A43="","",IF(B43="","Add prospect label",IF(OR(C43="",NOT(ISNUMBER(C43))),"Add inquiry date",IF(AND(F43&lt;&gt;"",OR(NOT(ISNUMBER(F43)),F43&lt;C43)),"Check start date",IF(AND(J43&lt;&gt;"",OR(NOT(ISNUMBER(J43)),J43&lt;C43)),"Check tour date",IF(AND(M43&lt;&gt;"",OR(NOT(ISNUMBER(M43)),M43&lt;C43)),"Check follow-up date",IF(AND(O43&lt;&gt;"",OR(NOT(ISNUMBER(O43)),O43&lt;C43)),"Check outcome date",IF(AND(OR(N43="Enrolled",N43="Declined",N43="No Response"),O43=""),"Add outcome date",IF(COUNTIF($A$5:$A$104,A43)&gt;1,"Duplicate ID","OK")))))))))</f>
        <v/>
      </c>
    </row>
    <row r="44" ht="31" customHeight="1">
      <c r="A44" s="15" t="n"/>
      <c r="B44" s="16" t="n"/>
      <c r="C44" s="17" t="n"/>
      <c r="D44" s="15" t="n"/>
      <c r="E44" s="15" t="n"/>
      <c r="F44" s="17" t="n"/>
      <c r="G44" s="15" t="n"/>
      <c r="H44" s="15" t="n"/>
      <c r="I44" s="15" t="n"/>
      <c r="J44" s="17" t="n"/>
      <c r="K44" s="18" t="n"/>
      <c r="L44" s="17" t="n"/>
      <c r="M44" s="17" t="n"/>
      <c r="N44" s="15" t="n"/>
      <c r="O44" s="17" t="n"/>
      <c r="P44" s="16" t="n"/>
      <c r="Q44" s="21">
        <f>IF(A44="","",IF(OR(C44="",NOT(ISNUMBER(C44))),"",IF(AND(O44&lt;&gt;"",ISNUMBER(O44)),MAX(0,O44-C44),MAX(0,TODAY()-C44))))</f>
        <v/>
      </c>
      <c r="R44" s="22">
        <f>IF(A44="","",IF(OR(N44="Enrolled",N44="Declined",N44="No Response"),"Closed",IF(M44&lt;&gt;"","Complete",IF(L44="","Set due date",IF(NOT(ISNUMBER(L44)),"Check date",IF(L44&lt;TODAY(),"Overdue",IF(L44=TODAY(),"Due today",IF(L44&lt;=TODAY()+Assumptions!$B$4,"Due soon","Upcoming"))))))))</f>
        <v/>
      </c>
      <c r="S44" s="22">
        <f>IF(A44="","",IF(AND(I44="Scheduled",J44=""),"Add tour date",IF(AND(I44="Completed",J44=""),"Add tour date",IF(AND(J44&lt;&gt;"",I44="Not Scheduled"),"Check status",IF(AND(I44="Completed",ISNUMBER(J44),J44&gt;TODAY()),"Check date",IF(AND(J44&lt;&gt;"",K44=""),"Add tour time","OK"))))))</f>
        <v/>
      </c>
      <c r="T44" s="22">
        <f>IF(A44="","",IF(B44="","Add prospect label",IF(OR(C44="",NOT(ISNUMBER(C44))),"Add inquiry date",IF(AND(F44&lt;&gt;"",OR(NOT(ISNUMBER(F44)),F44&lt;C44)),"Check start date",IF(AND(J44&lt;&gt;"",OR(NOT(ISNUMBER(J44)),J44&lt;C44)),"Check tour date",IF(AND(M44&lt;&gt;"",OR(NOT(ISNUMBER(M44)),M44&lt;C44)),"Check follow-up date",IF(AND(O44&lt;&gt;"",OR(NOT(ISNUMBER(O44)),O44&lt;C44)),"Check outcome date",IF(AND(OR(N44="Enrolled",N44="Declined",N44="No Response"),O44=""),"Add outcome date",IF(COUNTIF($A$5:$A$104,A44)&gt;1,"Duplicate ID","OK")))))))))</f>
        <v/>
      </c>
    </row>
    <row r="45" ht="31" customHeight="1">
      <c r="A45" s="15" t="n"/>
      <c r="B45" s="16" t="n"/>
      <c r="C45" s="17" t="n"/>
      <c r="D45" s="15" t="n"/>
      <c r="E45" s="15" t="n"/>
      <c r="F45" s="17" t="n"/>
      <c r="G45" s="15" t="n"/>
      <c r="H45" s="15" t="n"/>
      <c r="I45" s="15" t="n"/>
      <c r="J45" s="17" t="n"/>
      <c r="K45" s="18" t="n"/>
      <c r="L45" s="17" t="n"/>
      <c r="M45" s="17" t="n"/>
      <c r="N45" s="15" t="n"/>
      <c r="O45" s="17" t="n"/>
      <c r="P45" s="16" t="n"/>
      <c r="Q45" s="19">
        <f>IF(A45="","",IF(OR(C45="",NOT(ISNUMBER(C45))),"",IF(AND(O45&lt;&gt;"",ISNUMBER(O45)),MAX(0,O45-C45),MAX(0,TODAY()-C45))))</f>
        <v/>
      </c>
      <c r="R45" s="20">
        <f>IF(A45="","",IF(OR(N45="Enrolled",N45="Declined",N45="No Response"),"Closed",IF(M45&lt;&gt;"","Complete",IF(L45="","Set due date",IF(NOT(ISNUMBER(L45)),"Check date",IF(L45&lt;TODAY(),"Overdue",IF(L45=TODAY(),"Due today",IF(L45&lt;=TODAY()+Assumptions!$B$4,"Due soon","Upcoming"))))))))</f>
        <v/>
      </c>
      <c r="S45" s="20">
        <f>IF(A45="","",IF(AND(I45="Scheduled",J45=""),"Add tour date",IF(AND(I45="Completed",J45=""),"Add tour date",IF(AND(J45&lt;&gt;"",I45="Not Scheduled"),"Check status",IF(AND(I45="Completed",ISNUMBER(J45),J45&gt;TODAY()),"Check date",IF(AND(J45&lt;&gt;"",K45=""),"Add tour time","OK"))))))</f>
        <v/>
      </c>
      <c r="T45" s="20">
        <f>IF(A45="","",IF(B45="","Add prospect label",IF(OR(C45="",NOT(ISNUMBER(C45))),"Add inquiry date",IF(AND(F45&lt;&gt;"",OR(NOT(ISNUMBER(F45)),F45&lt;C45)),"Check start date",IF(AND(J45&lt;&gt;"",OR(NOT(ISNUMBER(J45)),J45&lt;C45)),"Check tour date",IF(AND(M45&lt;&gt;"",OR(NOT(ISNUMBER(M45)),M45&lt;C45)),"Check follow-up date",IF(AND(O45&lt;&gt;"",OR(NOT(ISNUMBER(O45)),O45&lt;C45)),"Check outcome date",IF(AND(OR(N45="Enrolled",N45="Declined",N45="No Response"),O45=""),"Add outcome date",IF(COUNTIF($A$5:$A$104,A45)&gt;1,"Duplicate ID","OK")))))))))</f>
        <v/>
      </c>
    </row>
    <row r="46" ht="31" customHeight="1">
      <c r="A46" s="15" t="n"/>
      <c r="B46" s="16" t="n"/>
      <c r="C46" s="17" t="n"/>
      <c r="D46" s="15" t="n"/>
      <c r="E46" s="15" t="n"/>
      <c r="F46" s="17" t="n"/>
      <c r="G46" s="15" t="n"/>
      <c r="H46" s="15" t="n"/>
      <c r="I46" s="15" t="n"/>
      <c r="J46" s="17" t="n"/>
      <c r="K46" s="18" t="n"/>
      <c r="L46" s="17" t="n"/>
      <c r="M46" s="17" t="n"/>
      <c r="N46" s="15" t="n"/>
      <c r="O46" s="17" t="n"/>
      <c r="P46" s="16" t="n"/>
      <c r="Q46" s="21">
        <f>IF(A46="","",IF(OR(C46="",NOT(ISNUMBER(C46))),"",IF(AND(O46&lt;&gt;"",ISNUMBER(O46)),MAX(0,O46-C46),MAX(0,TODAY()-C46))))</f>
        <v/>
      </c>
      <c r="R46" s="22">
        <f>IF(A46="","",IF(OR(N46="Enrolled",N46="Declined",N46="No Response"),"Closed",IF(M46&lt;&gt;"","Complete",IF(L46="","Set due date",IF(NOT(ISNUMBER(L46)),"Check date",IF(L46&lt;TODAY(),"Overdue",IF(L46=TODAY(),"Due today",IF(L46&lt;=TODAY()+Assumptions!$B$4,"Due soon","Upcoming"))))))))</f>
        <v/>
      </c>
      <c r="S46" s="22">
        <f>IF(A46="","",IF(AND(I46="Scheduled",J46=""),"Add tour date",IF(AND(I46="Completed",J46=""),"Add tour date",IF(AND(J46&lt;&gt;"",I46="Not Scheduled"),"Check status",IF(AND(I46="Completed",ISNUMBER(J46),J46&gt;TODAY()),"Check date",IF(AND(J46&lt;&gt;"",K46=""),"Add tour time","OK"))))))</f>
        <v/>
      </c>
      <c r="T46" s="22">
        <f>IF(A46="","",IF(B46="","Add prospect label",IF(OR(C46="",NOT(ISNUMBER(C46))),"Add inquiry date",IF(AND(F46&lt;&gt;"",OR(NOT(ISNUMBER(F46)),F46&lt;C46)),"Check start date",IF(AND(J46&lt;&gt;"",OR(NOT(ISNUMBER(J46)),J46&lt;C46)),"Check tour date",IF(AND(M46&lt;&gt;"",OR(NOT(ISNUMBER(M46)),M46&lt;C46)),"Check follow-up date",IF(AND(O46&lt;&gt;"",OR(NOT(ISNUMBER(O46)),O46&lt;C46)),"Check outcome date",IF(AND(OR(N46="Enrolled",N46="Declined",N46="No Response"),O46=""),"Add outcome date",IF(COUNTIF($A$5:$A$104,A46)&gt;1,"Duplicate ID","OK")))))))))</f>
        <v/>
      </c>
    </row>
    <row r="47" ht="31" customHeight="1">
      <c r="A47" s="15" t="n"/>
      <c r="B47" s="16" t="n"/>
      <c r="C47" s="17" t="n"/>
      <c r="D47" s="15" t="n"/>
      <c r="E47" s="15" t="n"/>
      <c r="F47" s="17" t="n"/>
      <c r="G47" s="15" t="n"/>
      <c r="H47" s="15" t="n"/>
      <c r="I47" s="15" t="n"/>
      <c r="J47" s="17" t="n"/>
      <c r="K47" s="18" t="n"/>
      <c r="L47" s="17" t="n"/>
      <c r="M47" s="17" t="n"/>
      <c r="N47" s="15" t="n"/>
      <c r="O47" s="17" t="n"/>
      <c r="P47" s="16" t="n"/>
      <c r="Q47" s="19">
        <f>IF(A47="","",IF(OR(C47="",NOT(ISNUMBER(C47))),"",IF(AND(O47&lt;&gt;"",ISNUMBER(O47)),MAX(0,O47-C47),MAX(0,TODAY()-C47))))</f>
        <v/>
      </c>
      <c r="R47" s="20">
        <f>IF(A47="","",IF(OR(N47="Enrolled",N47="Declined",N47="No Response"),"Closed",IF(M47&lt;&gt;"","Complete",IF(L47="","Set due date",IF(NOT(ISNUMBER(L47)),"Check date",IF(L47&lt;TODAY(),"Overdue",IF(L47=TODAY(),"Due today",IF(L47&lt;=TODAY()+Assumptions!$B$4,"Due soon","Upcoming"))))))))</f>
        <v/>
      </c>
      <c r="S47" s="20">
        <f>IF(A47="","",IF(AND(I47="Scheduled",J47=""),"Add tour date",IF(AND(I47="Completed",J47=""),"Add tour date",IF(AND(J47&lt;&gt;"",I47="Not Scheduled"),"Check status",IF(AND(I47="Completed",ISNUMBER(J47),J47&gt;TODAY()),"Check date",IF(AND(J47&lt;&gt;"",K47=""),"Add tour time","OK"))))))</f>
        <v/>
      </c>
      <c r="T47" s="20">
        <f>IF(A47="","",IF(B47="","Add prospect label",IF(OR(C47="",NOT(ISNUMBER(C47))),"Add inquiry date",IF(AND(F47&lt;&gt;"",OR(NOT(ISNUMBER(F47)),F47&lt;C47)),"Check start date",IF(AND(J47&lt;&gt;"",OR(NOT(ISNUMBER(J47)),J47&lt;C47)),"Check tour date",IF(AND(M47&lt;&gt;"",OR(NOT(ISNUMBER(M47)),M47&lt;C47)),"Check follow-up date",IF(AND(O47&lt;&gt;"",OR(NOT(ISNUMBER(O47)),O47&lt;C47)),"Check outcome date",IF(AND(OR(N47="Enrolled",N47="Declined",N47="No Response"),O47=""),"Add outcome date",IF(COUNTIF($A$5:$A$104,A47)&gt;1,"Duplicate ID","OK")))))))))</f>
        <v/>
      </c>
    </row>
    <row r="48" ht="31" customHeight="1">
      <c r="A48" s="15" t="n"/>
      <c r="B48" s="16" t="n"/>
      <c r="C48" s="17" t="n"/>
      <c r="D48" s="15" t="n"/>
      <c r="E48" s="15" t="n"/>
      <c r="F48" s="17" t="n"/>
      <c r="G48" s="15" t="n"/>
      <c r="H48" s="15" t="n"/>
      <c r="I48" s="15" t="n"/>
      <c r="J48" s="17" t="n"/>
      <c r="K48" s="18" t="n"/>
      <c r="L48" s="17" t="n"/>
      <c r="M48" s="17" t="n"/>
      <c r="N48" s="15" t="n"/>
      <c r="O48" s="17" t="n"/>
      <c r="P48" s="16" t="n"/>
      <c r="Q48" s="21">
        <f>IF(A48="","",IF(OR(C48="",NOT(ISNUMBER(C48))),"",IF(AND(O48&lt;&gt;"",ISNUMBER(O48)),MAX(0,O48-C48),MAX(0,TODAY()-C48))))</f>
        <v/>
      </c>
      <c r="R48" s="22">
        <f>IF(A48="","",IF(OR(N48="Enrolled",N48="Declined",N48="No Response"),"Closed",IF(M48&lt;&gt;"","Complete",IF(L48="","Set due date",IF(NOT(ISNUMBER(L48)),"Check date",IF(L48&lt;TODAY(),"Overdue",IF(L48=TODAY(),"Due today",IF(L48&lt;=TODAY()+Assumptions!$B$4,"Due soon","Upcoming"))))))))</f>
        <v/>
      </c>
      <c r="S48" s="22">
        <f>IF(A48="","",IF(AND(I48="Scheduled",J48=""),"Add tour date",IF(AND(I48="Completed",J48=""),"Add tour date",IF(AND(J48&lt;&gt;"",I48="Not Scheduled"),"Check status",IF(AND(I48="Completed",ISNUMBER(J48),J48&gt;TODAY()),"Check date",IF(AND(J48&lt;&gt;"",K48=""),"Add tour time","OK"))))))</f>
        <v/>
      </c>
      <c r="T48" s="22">
        <f>IF(A48="","",IF(B48="","Add prospect label",IF(OR(C48="",NOT(ISNUMBER(C48))),"Add inquiry date",IF(AND(F48&lt;&gt;"",OR(NOT(ISNUMBER(F48)),F48&lt;C48)),"Check start date",IF(AND(J48&lt;&gt;"",OR(NOT(ISNUMBER(J48)),J48&lt;C48)),"Check tour date",IF(AND(M48&lt;&gt;"",OR(NOT(ISNUMBER(M48)),M48&lt;C48)),"Check follow-up date",IF(AND(O48&lt;&gt;"",OR(NOT(ISNUMBER(O48)),O48&lt;C48)),"Check outcome date",IF(AND(OR(N48="Enrolled",N48="Declined",N48="No Response"),O48=""),"Add outcome date",IF(COUNTIF($A$5:$A$104,A48)&gt;1,"Duplicate ID","OK")))))))))</f>
        <v/>
      </c>
    </row>
    <row r="49" ht="31" customHeight="1">
      <c r="A49" s="15" t="n"/>
      <c r="B49" s="16" t="n"/>
      <c r="C49" s="17" t="n"/>
      <c r="D49" s="15" t="n"/>
      <c r="E49" s="15" t="n"/>
      <c r="F49" s="17" t="n"/>
      <c r="G49" s="15" t="n"/>
      <c r="H49" s="15" t="n"/>
      <c r="I49" s="15" t="n"/>
      <c r="J49" s="17" t="n"/>
      <c r="K49" s="18" t="n"/>
      <c r="L49" s="17" t="n"/>
      <c r="M49" s="17" t="n"/>
      <c r="N49" s="15" t="n"/>
      <c r="O49" s="17" t="n"/>
      <c r="P49" s="16" t="n"/>
      <c r="Q49" s="19">
        <f>IF(A49="","",IF(OR(C49="",NOT(ISNUMBER(C49))),"",IF(AND(O49&lt;&gt;"",ISNUMBER(O49)),MAX(0,O49-C49),MAX(0,TODAY()-C49))))</f>
        <v/>
      </c>
      <c r="R49" s="20">
        <f>IF(A49="","",IF(OR(N49="Enrolled",N49="Declined",N49="No Response"),"Closed",IF(M49&lt;&gt;"","Complete",IF(L49="","Set due date",IF(NOT(ISNUMBER(L49)),"Check date",IF(L49&lt;TODAY(),"Overdue",IF(L49=TODAY(),"Due today",IF(L49&lt;=TODAY()+Assumptions!$B$4,"Due soon","Upcoming"))))))))</f>
        <v/>
      </c>
      <c r="S49" s="20">
        <f>IF(A49="","",IF(AND(I49="Scheduled",J49=""),"Add tour date",IF(AND(I49="Completed",J49=""),"Add tour date",IF(AND(J49&lt;&gt;"",I49="Not Scheduled"),"Check status",IF(AND(I49="Completed",ISNUMBER(J49),J49&gt;TODAY()),"Check date",IF(AND(J49&lt;&gt;"",K49=""),"Add tour time","OK"))))))</f>
        <v/>
      </c>
      <c r="T49" s="20">
        <f>IF(A49="","",IF(B49="","Add prospect label",IF(OR(C49="",NOT(ISNUMBER(C49))),"Add inquiry date",IF(AND(F49&lt;&gt;"",OR(NOT(ISNUMBER(F49)),F49&lt;C49)),"Check start date",IF(AND(J49&lt;&gt;"",OR(NOT(ISNUMBER(J49)),J49&lt;C49)),"Check tour date",IF(AND(M49&lt;&gt;"",OR(NOT(ISNUMBER(M49)),M49&lt;C49)),"Check follow-up date",IF(AND(O49&lt;&gt;"",OR(NOT(ISNUMBER(O49)),O49&lt;C49)),"Check outcome date",IF(AND(OR(N49="Enrolled",N49="Declined",N49="No Response"),O49=""),"Add outcome date",IF(COUNTIF($A$5:$A$104,A49)&gt;1,"Duplicate ID","OK")))))))))</f>
        <v/>
      </c>
    </row>
    <row r="50" ht="31" customHeight="1">
      <c r="A50" s="15" t="n"/>
      <c r="B50" s="16" t="n"/>
      <c r="C50" s="17" t="n"/>
      <c r="D50" s="15" t="n"/>
      <c r="E50" s="15" t="n"/>
      <c r="F50" s="17" t="n"/>
      <c r="G50" s="15" t="n"/>
      <c r="H50" s="15" t="n"/>
      <c r="I50" s="15" t="n"/>
      <c r="J50" s="17" t="n"/>
      <c r="K50" s="18" t="n"/>
      <c r="L50" s="17" t="n"/>
      <c r="M50" s="17" t="n"/>
      <c r="N50" s="15" t="n"/>
      <c r="O50" s="17" t="n"/>
      <c r="P50" s="16" t="n"/>
      <c r="Q50" s="21">
        <f>IF(A50="","",IF(OR(C50="",NOT(ISNUMBER(C50))),"",IF(AND(O50&lt;&gt;"",ISNUMBER(O50)),MAX(0,O50-C50),MAX(0,TODAY()-C50))))</f>
        <v/>
      </c>
      <c r="R50" s="22">
        <f>IF(A50="","",IF(OR(N50="Enrolled",N50="Declined",N50="No Response"),"Closed",IF(M50&lt;&gt;"","Complete",IF(L50="","Set due date",IF(NOT(ISNUMBER(L50)),"Check date",IF(L50&lt;TODAY(),"Overdue",IF(L50=TODAY(),"Due today",IF(L50&lt;=TODAY()+Assumptions!$B$4,"Due soon","Upcoming"))))))))</f>
        <v/>
      </c>
      <c r="S50" s="22">
        <f>IF(A50="","",IF(AND(I50="Scheduled",J50=""),"Add tour date",IF(AND(I50="Completed",J50=""),"Add tour date",IF(AND(J50&lt;&gt;"",I50="Not Scheduled"),"Check status",IF(AND(I50="Completed",ISNUMBER(J50),J50&gt;TODAY()),"Check date",IF(AND(J50&lt;&gt;"",K50=""),"Add tour time","OK"))))))</f>
        <v/>
      </c>
      <c r="T50" s="22">
        <f>IF(A50="","",IF(B50="","Add prospect label",IF(OR(C50="",NOT(ISNUMBER(C50))),"Add inquiry date",IF(AND(F50&lt;&gt;"",OR(NOT(ISNUMBER(F50)),F50&lt;C50)),"Check start date",IF(AND(J50&lt;&gt;"",OR(NOT(ISNUMBER(J50)),J50&lt;C50)),"Check tour date",IF(AND(M50&lt;&gt;"",OR(NOT(ISNUMBER(M50)),M50&lt;C50)),"Check follow-up date",IF(AND(O50&lt;&gt;"",OR(NOT(ISNUMBER(O50)),O50&lt;C50)),"Check outcome date",IF(AND(OR(N50="Enrolled",N50="Declined",N50="No Response"),O50=""),"Add outcome date",IF(COUNTIF($A$5:$A$104,A50)&gt;1,"Duplicate ID","OK")))))))))</f>
        <v/>
      </c>
    </row>
    <row r="51" ht="31" customHeight="1">
      <c r="A51" s="15" t="n"/>
      <c r="B51" s="16" t="n"/>
      <c r="C51" s="17" t="n"/>
      <c r="D51" s="15" t="n"/>
      <c r="E51" s="15" t="n"/>
      <c r="F51" s="17" t="n"/>
      <c r="G51" s="15" t="n"/>
      <c r="H51" s="15" t="n"/>
      <c r="I51" s="15" t="n"/>
      <c r="J51" s="17" t="n"/>
      <c r="K51" s="18" t="n"/>
      <c r="L51" s="17" t="n"/>
      <c r="M51" s="17" t="n"/>
      <c r="N51" s="15" t="n"/>
      <c r="O51" s="17" t="n"/>
      <c r="P51" s="16" t="n"/>
      <c r="Q51" s="19">
        <f>IF(A51="","",IF(OR(C51="",NOT(ISNUMBER(C51))),"",IF(AND(O51&lt;&gt;"",ISNUMBER(O51)),MAX(0,O51-C51),MAX(0,TODAY()-C51))))</f>
        <v/>
      </c>
      <c r="R51" s="20">
        <f>IF(A51="","",IF(OR(N51="Enrolled",N51="Declined",N51="No Response"),"Closed",IF(M51&lt;&gt;"","Complete",IF(L51="","Set due date",IF(NOT(ISNUMBER(L51)),"Check date",IF(L51&lt;TODAY(),"Overdue",IF(L51=TODAY(),"Due today",IF(L51&lt;=TODAY()+Assumptions!$B$4,"Due soon","Upcoming"))))))))</f>
        <v/>
      </c>
      <c r="S51" s="20">
        <f>IF(A51="","",IF(AND(I51="Scheduled",J51=""),"Add tour date",IF(AND(I51="Completed",J51=""),"Add tour date",IF(AND(J51&lt;&gt;"",I51="Not Scheduled"),"Check status",IF(AND(I51="Completed",ISNUMBER(J51),J51&gt;TODAY()),"Check date",IF(AND(J51&lt;&gt;"",K51=""),"Add tour time","OK"))))))</f>
        <v/>
      </c>
      <c r="T51" s="20">
        <f>IF(A51="","",IF(B51="","Add prospect label",IF(OR(C51="",NOT(ISNUMBER(C51))),"Add inquiry date",IF(AND(F51&lt;&gt;"",OR(NOT(ISNUMBER(F51)),F51&lt;C51)),"Check start date",IF(AND(J51&lt;&gt;"",OR(NOT(ISNUMBER(J51)),J51&lt;C51)),"Check tour date",IF(AND(M51&lt;&gt;"",OR(NOT(ISNUMBER(M51)),M51&lt;C51)),"Check follow-up date",IF(AND(O51&lt;&gt;"",OR(NOT(ISNUMBER(O51)),O51&lt;C51)),"Check outcome date",IF(AND(OR(N51="Enrolled",N51="Declined",N51="No Response"),O51=""),"Add outcome date",IF(COUNTIF($A$5:$A$104,A51)&gt;1,"Duplicate ID","OK")))))))))</f>
        <v/>
      </c>
    </row>
    <row r="52" ht="31" customHeight="1">
      <c r="A52" s="15" t="n"/>
      <c r="B52" s="16" t="n"/>
      <c r="C52" s="17" t="n"/>
      <c r="D52" s="15" t="n"/>
      <c r="E52" s="15" t="n"/>
      <c r="F52" s="17" t="n"/>
      <c r="G52" s="15" t="n"/>
      <c r="H52" s="15" t="n"/>
      <c r="I52" s="15" t="n"/>
      <c r="J52" s="17" t="n"/>
      <c r="K52" s="18" t="n"/>
      <c r="L52" s="17" t="n"/>
      <c r="M52" s="17" t="n"/>
      <c r="N52" s="15" t="n"/>
      <c r="O52" s="17" t="n"/>
      <c r="P52" s="16" t="n"/>
      <c r="Q52" s="21">
        <f>IF(A52="","",IF(OR(C52="",NOT(ISNUMBER(C52))),"",IF(AND(O52&lt;&gt;"",ISNUMBER(O52)),MAX(0,O52-C52),MAX(0,TODAY()-C52))))</f>
        <v/>
      </c>
      <c r="R52" s="22">
        <f>IF(A52="","",IF(OR(N52="Enrolled",N52="Declined",N52="No Response"),"Closed",IF(M52&lt;&gt;"","Complete",IF(L52="","Set due date",IF(NOT(ISNUMBER(L52)),"Check date",IF(L52&lt;TODAY(),"Overdue",IF(L52=TODAY(),"Due today",IF(L52&lt;=TODAY()+Assumptions!$B$4,"Due soon","Upcoming"))))))))</f>
        <v/>
      </c>
      <c r="S52" s="22">
        <f>IF(A52="","",IF(AND(I52="Scheduled",J52=""),"Add tour date",IF(AND(I52="Completed",J52=""),"Add tour date",IF(AND(J52&lt;&gt;"",I52="Not Scheduled"),"Check status",IF(AND(I52="Completed",ISNUMBER(J52),J52&gt;TODAY()),"Check date",IF(AND(J52&lt;&gt;"",K52=""),"Add tour time","OK"))))))</f>
        <v/>
      </c>
      <c r="T52" s="22">
        <f>IF(A52="","",IF(B52="","Add prospect label",IF(OR(C52="",NOT(ISNUMBER(C52))),"Add inquiry date",IF(AND(F52&lt;&gt;"",OR(NOT(ISNUMBER(F52)),F52&lt;C52)),"Check start date",IF(AND(J52&lt;&gt;"",OR(NOT(ISNUMBER(J52)),J52&lt;C52)),"Check tour date",IF(AND(M52&lt;&gt;"",OR(NOT(ISNUMBER(M52)),M52&lt;C52)),"Check follow-up date",IF(AND(O52&lt;&gt;"",OR(NOT(ISNUMBER(O52)),O52&lt;C52)),"Check outcome date",IF(AND(OR(N52="Enrolled",N52="Declined",N52="No Response"),O52=""),"Add outcome date",IF(COUNTIF($A$5:$A$104,A52)&gt;1,"Duplicate ID","OK")))))))))</f>
        <v/>
      </c>
    </row>
    <row r="53" ht="31" customHeight="1">
      <c r="A53" s="15" t="n"/>
      <c r="B53" s="16" t="n"/>
      <c r="C53" s="17" t="n"/>
      <c r="D53" s="15" t="n"/>
      <c r="E53" s="15" t="n"/>
      <c r="F53" s="17" t="n"/>
      <c r="G53" s="15" t="n"/>
      <c r="H53" s="15" t="n"/>
      <c r="I53" s="15" t="n"/>
      <c r="J53" s="17" t="n"/>
      <c r="K53" s="18" t="n"/>
      <c r="L53" s="17" t="n"/>
      <c r="M53" s="17" t="n"/>
      <c r="N53" s="15" t="n"/>
      <c r="O53" s="17" t="n"/>
      <c r="P53" s="16" t="n"/>
      <c r="Q53" s="19">
        <f>IF(A53="","",IF(OR(C53="",NOT(ISNUMBER(C53))),"",IF(AND(O53&lt;&gt;"",ISNUMBER(O53)),MAX(0,O53-C53),MAX(0,TODAY()-C53))))</f>
        <v/>
      </c>
      <c r="R53" s="20">
        <f>IF(A53="","",IF(OR(N53="Enrolled",N53="Declined",N53="No Response"),"Closed",IF(M53&lt;&gt;"","Complete",IF(L53="","Set due date",IF(NOT(ISNUMBER(L53)),"Check date",IF(L53&lt;TODAY(),"Overdue",IF(L53=TODAY(),"Due today",IF(L53&lt;=TODAY()+Assumptions!$B$4,"Due soon","Upcoming"))))))))</f>
        <v/>
      </c>
      <c r="S53" s="20">
        <f>IF(A53="","",IF(AND(I53="Scheduled",J53=""),"Add tour date",IF(AND(I53="Completed",J53=""),"Add tour date",IF(AND(J53&lt;&gt;"",I53="Not Scheduled"),"Check status",IF(AND(I53="Completed",ISNUMBER(J53),J53&gt;TODAY()),"Check date",IF(AND(J53&lt;&gt;"",K53=""),"Add tour time","OK"))))))</f>
        <v/>
      </c>
      <c r="T53" s="20">
        <f>IF(A53="","",IF(B53="","Add prospect label",IF(OR(C53="",NOT(ISNUMBER(C53))),"Add inquiry date",IF(AND(F53&lt;&gt;"",OR(NOT(ISNUMBER(F53)),F53&lt;C53)),"Check start date",IF(AND(J53&lt;&gt;"",OR(NOT(ISNUMBER(J53)),J53&lt;C53)),"Check tour date",IF(AND(M53&lt;&gt;"",OR(NOT(ISNUMBER(M53)),M53&lt;C53)),"Check follow-up date",IF(AND(O53&lt;&gt;"",OR(NOT(ISNUMBER(O53)),O53&lt;C53)),"Check outcome date",IF(AND(OR(N53="Enrolled",N53="Declined",N53="No Response"),O53=""),"Add outcome date",IF(COUNTIF($A$5:$A$104,A53)&gt;1,"Duplicate ID","OK")))))))))</f>
        <v/>
      </c>
    </row>
    <row r="54" ht="31" customHeight="1">
      <c r="A54" s="15" t="n"/>
      <c r="B54" s="16" t="n"/>
      <c r="C54" s="17" t="n"/>
      <c r="D54" s="15" t="n"/>
      <c r="E54" s="15" t="n"/>
      <c r="F54" s="17" t="n"/>
      <c r="G54" s="15" t="n"/>
      <c r="H54" s="15" t="n"/>
      <c r="I54" s="15" t="n"/>
      <c r="J54" s="17" t="n"/>
      <c r="K54" s="18" t="n"/>
      <c r="L54" s="17" t="n"/>
      <c r="M54" s="17" t="n"/>
      <c r="N54" s="15" t="n"/>
      <c r="O54" s="17" t="n"/>
      <c r="P54" s="16" t="n"/>
      <c r="Q54" s="21">
        <f>IF(A54="","",IF(OR(C54="",NOT(ISNUMBER(C54))),"",IF(AND(O54&lt;&gt;"",ISNUMBER(O54)),MAX(0,O54-C54),MAX(0,TODAY()-C54))))</f>
        <v/>
      </c>
      <c r="R54" s="22">
        <f>IF(A54="","",IF(OR(N54="Enrolled",N54="Declined",N54="No Response"),"Closed",IF(M54&lt;&gt;"","Complete",IF(L54="","Set due date",IF(NOT(ISNUMBER(L54)),"Check date",IF(L54&lt;TODAY(),"Overdue",IF(L54=TODAY(),"Due today",IF(L54&lt;=TODAY()+Assumptions!$B$4,"Due soon","Upcoming"))))))))</f>
        <v/>
      </c>
      <c r="S54" s="22">
        <f>IF(A54="","",IF(AND(I54="Scheduled",J54=""),"Add tour date",IF(AND(I54="Completed",J54=""),"Add tour date",IF(AND(J54&lt;&gt;"",I54="Not Scheduled"),"Check status",IF(AND(I54="Completed",ISNUMBER(J54),J54&gt;TODAY()),"Check date",IF(AND(J54&lt;&gt;"",K54=""),"Add tour time","OK"))))))</f>
        <v/>
      </c>
      <c r="T54" s="22">
        <f>IF(A54="","",IF(B54="","Add prospect label",IF(OR(C54="",NOT(ISNUMBER(C54))),"Add inquiry date",IF(AND(F54&lt;&gt;"",OR(NOT(ISNUMBER(F54)),F54&lt;C54)),"Check start date",IF(AND(J54&lt;&gt;"",OR(NOT(ISNUMBER(J54)),J54&lt;C54)),"Check tour date",IF(AND(M54&lt;&gt;"",OR(NOT(ISNUMBER(M54)),M54&lt;C54)),"Check follow-up date",IF(AND(O54&lt;&gt;"",OR(NOT(ISNUMBER(O54)),O54&lt;C54)),"Check outcome date",IF(AND(OR(N54="Enrolled",N54="Declined",N54="No Response"),O54=""),"Add outcome date",IF(COUNTIF($A$5:$A$104,A54)&gt;1,"Duplicate ID","OK")))))))))</f>
        <v/>
      </c>
    </row>
    <row r="55" ht="31" customHeight="1">
      <c r="A55" s="15" t="n"/>
      <c r="B55" s="16" t="n"/>
      <c r="C55" s="17" t="n"/>
      <c r="D55" s="15" t="n"/>
      <c r="E55" s="15" t="n"/>
      <c r="F55" s="17" t="n"/>
      <c r="G55" s="15" t="n"/>
      <c r="H55" s="15" t="n"/>
      <c r="I55" s="15" t="n"/>
      <c r="J55" s="17" t="n"/>
      <c r="K55" s="18" t="n"/>
      <c r="L55" s="17" t="n"/>
      <c r="M55" s="17" t="n"/>
      <c r="N55" s="15" t="n"/>
      <c r="O55" s="17" t="n"/>
      <c r="P55" s="16" t="n"/>
      <c r="Q55" s="19">
        <f>IF(A55="","",IF(OR(C55="",NOT(ISNUMBER(C55))),"",IF(AND(O55&lt;&gt;"",ISNUMBER(O55)),MAX(0,O55-C55),MAX(0,TODAY()-C55))))</f>
        <v/>
      </c>
      <c r="R55" s="20">
        <f>IF(A55="","",IF(OR(N55="Enrolled",N55="Declined",N55="No Response"),"Closed",IF(M55&lt;&gt;"","Complete",IF(L55="","Set due date",IF(NOT(ISNUMBER(L55)),"Check date",IF(L55&lt;TODAY(),"Overdue",IF(L55=TODAY(),"Due today",IF(L55&lt;=TODAY()+Assumptions!$B$4,"Due soon","Upcoming"))))))))</f>
        <v/>
      </c>
      <c r="S55" s="20">
        <f>IF(A55="","",IF(AND(I55="Scheduled",J55=""),"Add tour date",IF(AND(I55="Completed",J55=""),"Add tour date",IF(AND(J55&lt;&gt;"",I55="Not Scheduled"),"Check status",IF(AND(I55="Completed",ISNUMBER(J55),J55&gt;TODAY()),"Check date",IF(AND(J55&lt;&gt;"",K55=""),"Add tour time","OK"))))))</f>
        <v/>
      </c>
      <c r="T55" s="20">
        <f>IF(A55="","",IF(B55="","Add prospect label",IF(OR(C55="",NOT(ISNUMBER(C55))),"Add inquiry date",IF(AND(F55&lt;&gt;"",OR(NOT(ISNUMBER(F55)),F55&lt;C55)),"Check start date",IF(AND(J55&lt;&gt;"",OR(NOT(ISNUMBER(J55)),J55&lt;C55)),"Check tour date",IF(AND(M55&lt;&gt;"",OR(NOT(ISNUMBER(M55)),M55&lt;C55)),"Check follow-up date",IF(AND(O55&lt;&gt;"",OR(NOT(ISNUMBER(O55)),O55&lt;C55)),"Check outcome date",IF(AND(OR(N55="Enrolled",N55="Declined",N55="No Response"),O55=""),"Add outcome date",IF(COUNTIF($A$5:$A$104,A55)&gt;1,"Duplicate ID","OK")))))))))</f>
        <v/>
      </c>
    </row>
    <row r="56" ht="31" customHeight="1">
      <c r="A56" s="15" t="n"/>
      <c r="B56" s="16" t="n"/>
      <c r="C56" s="17" t="n"/>
      <c r="D56" s="15" t="n"/>
      <c r="E56" s="15" t="n"/>
      <c r="F56" s="17" t="n"/>
      <c r="G56" s="15" t="n"/>
      <c r="H56" s="15" t="n"/>
      <c r="I56" s="15" t="n"/>
      <c r="J56" s="17" t="n"/>
      <c r="K56" s="18" t="n"/>
      <c r="L56" s="17" t="n"/>
      <c r="M56" s="17" t="n"/>
      <c r="N56" s="15" t="n"/>
      <c r="O56" s="17" t="n"/>
      <c r="P56" s="16" t="n"/>
      <c r="Q56" s="21">
        <f>IF(A56="","",IF(OR(C56="",NOT(ISNUMBER(C56))),"",IF(AND(O56&lt;&gt;"",ISNUMBER(O56)),MAX(0,O56-C56),MAX(0,TODAY()-C56))))</f>
        <v/>
      </c>
      <c r="R56" s="22">
        <f>IF(A56="","",IF(OR(N56="Enrolled",N56="Declined",N56="No Response"),"Closed",IF(M56&lt;&gt;"","Complete",IF(L56="","Set due date",IF(NOT(ISNUMBER(L56)),"Check date",IF(L56&lt;TODAY(),"Overdue",IF(L56=TODAY(),"Due today",IF(L56&lt;=TODAY()+Assumptions!$B$4,"Due soon","Upcoming"))))))))</f>
        <v/>
      </c>
      <c r="S56" s="22">
        <f>IF(A56="","",IF(AND(I56="Scheduled",J56=""),"Add tour date",IF(AND(I56="Completed",J56=""),"Add tour date",IF(AND(J56&lt;&gt;"",I56="Not Scheduled"),"Check status",IF(AND(I56="Completed",ISNUMBER(J56),J56&gt;TODAY()),"Check date",IF(AND(J56&lt;&gt;"",K56=""),"Add tour time","OK"))))))</f>
        <v/>
      </c>
      <c r="T56" s="22">
        <f>IF(A56="","",IF(B56="","Add prospect label",IF(OR(C56="",NOT(ISNUMBER(C56))),"Add inquiry date",IF(AND(F56&lt;&gt;"",OR(NOT(ISNUMBER(F56)),F56&lt;C56)),"Check start date",IF(AND(J56&lt;&gt;"",OR(NOT(ISNUMBER(J56)),J56&lt;C56)),"Check tour date",IF(AND(M56&lt;&gt;"",OR(NOT(ISNUMBER(M56)),M56&lt;C56)),"Check follow-up date",IF(AND(O56&lt;&gt;"",OR(NOT(ISNUMBER(O56)),O56&lt;C56)),"Check outcome date",IF(AND(OR(N56="Enrolled",N56="Declined",N56="No Response"),O56=""),"Add outcome date",IF(COUNTIF($A$5:$A$104,A56)&gt;1,"Duplicate ID","OK")))))))))</f>
        <v/>
      </c>
    </row>
    <row r="57" ht="31" customHeight="1">
      <c r="A57" s="15" t="n"/>
      <c r="B57" s="16" t="n"/>
      <c r="C57" s="17" t="n"/>
      <c r="D57" s="15" t="n"/>
      <c r="E57" s="15" t="n"/>
      <c r="F57" s="17" t="n"/>
      <c r="G57" s="15" t="n"/>
      <c r="H57" s="15" t="n"/>
      <c r="I57" s="15" t="n"/>
      <c r="J57" s="17" t="n"/>
      <c r="K57" s="18" t="n"/>
      <c r="L57" s="17" t="n"/>
      <c r="M57" s="17" t="n"/>
      <c r="N57" s="15" t="n"/>
      <c r="O57" s="17" t="n"/>
      <c r="P57" s="16" t="n"/>
      <c r="Q57" s="19">
        <f>IF(A57="","",IF(OR(C57="",NOT(ISNUMBER(C57))),"",IF(AND(O57&lt;&gt;"",ISNUMBER(O57)),MAX(0,O57-C57),MAX(0,TODAY()-C57))))</f>
        <v/>
      </c>
      <c r="R57" s="20">
        <f>IF(A57="","",IF(OR(N57="Enrolled",N57="Declined",N57="No Response"),"Closed",IF(M57&lt;&gt;"","Complete",IF(L57="","Set due date",IF(NOT(ISNUMBER(L57)),"Check date",IF(L57&lt;TODAY(),"Overdue",IF(L57=TODAY(),"Due today",IF(L57&lt;=TODAY()+Assumptions!$B$4,"Due soon","Upcoming"))))))))</f>
        <v/>
      </c>
      <c r="S57" s="20">
        <f>IF(A57="","",IF(AND(I57="Scheduled",J57=""),"Add tour date",IF(AND(I57="Completed",J57=""),"Add tour date",IF(AND(J57&lt;&gt;"",I57="Not Scheduled"),"Check status",IF(AND(I57="Completed",ISNUMBER(J57),J57&gt;TODAY()),"Check date",IF(AND(J57&lt;&gt;"",K57=""),"Add tour time","OK"))))))</f>
        <v/>
      </c>
      <c r="T57" s="20">
        <f>IF(A57="","",IF(B57="","Add prospect label",IF(OR(C57="",NOT(ISNUMBER(C57))),"Add inquiry date",IF(AND(F57&lt;&gt;"",OR(NOT(ISNUMBER(F57)),F57&lt;C57)),"Check start date",IF(AND(J57&lt;&gt;"",OR(NOT(ISNUMBER(J57)),J57&lt;C57)),"Check tour date",IF(AND(M57&lt;&gt;"",OR(NOT(ISNUMBER(M57)),M57&lt;C57)),"Check follow-up date",IF(AND(O57&lt;&gt;"",OR(NOT(ISNUMBER(O57)),O57&lt;C57)),"Check outcome date",IF(AND(OR(N57="Enrolled",N57="Declined",N57="No Response"),O57=""),"Add outcome date",IF(COUNTIF($A$5:$A$104,A57)&gt;1,"Duplicate ID","OK")))))))))</f>
        <v/>
      </c>
    </row>
    <row r="58" ht="31" customHeight="1">
      <c r="A58" s="15" t="n"/>
      <c r="B58" s="16" t="n"/>
      <c r="C58" s="17" t="n"/>
      <c r="D58" s="15" t="n"/>
      <c r="E58" s="15" t="n"/>
      <c r="F58" s="17" t="n"/>
      <c r="G58" s="15" t="n"/>
      <c r="H58" s="15" t="n"/>
      <c r="I58" s="15" t="n"/>
      <c r="J58" s="17" t="n"/>
      <c r="K58" s="18" t="n"/>
      <c r="L58" s="17" t="n"/>
      <c r="M58" s="17" t="n"/>
      <c r="N58" s="15" t="n"/>
      <c r="O58" s="17" t="n"/>
      <c r="P58" s="16" t="n"/>
      <c r="Q58" s="21">
        <f>IF(A58="","",IF(OR(C58="",NOT(ISNUMBER(C58))),"",IF(AND(O58&lt;&gt;"",ISNUMBER(O58)),MAX(0,O58-C58),MAX(0,TODAY()-C58))))</f>
        <v/>
      </c>
      <c r="R58" s="22">
        <f>IF(A58="","",IF(OR(N58="Enrolled",N58="Declined",N58="No Response"),"Closed",IF(M58&lt;&gt;"","Complete",IF(L58="","Set due date",IF(NOT(ISNUMBER(L58)),"Check date",IF(L58&lt;TODAY(),"Overdue",IF(L58=TODAY(),"Due today",IF(L58&lt;=TODAY()+Assumptions!$B$4,"Due soon","Upcoming"))))))))</f>
        <v/>
      </c>
      <c r="S58" s="22">
        <f>IF(A58="","",IF(AND(I58="Scheduled",J58=""),"Add tour date",IF(AND(I58="Completed",J58=""),"Add tour date",IF(AND(J58&lt;&gt;"",I58="Not Scheduled"),"Check status",IF(AND(I58="Completed",ISNUMBER(J58),J58&gt;TODAY()),"Check date",IF(AND(J58&lt;&gt;"",K58=""),"Add tour time","OK"))))))</f>
        <v/>
      </c>
      <c r="T58" s="22">
        <f>IF(A58="","",IF(B58="","Add prospect label",IF(OR(C58="",NOT(ISNUMBER(C58))),"Add inquiry date",IF(AND(F58&lt;&gt;"",OR(NOT(ISNUMBER(F58)),F58&lt;C58)),"Check start date",IF(AND(J58&lt;&gt;"",OR(NOT(ISNUMBER(J58)),J58&lt;C58)),"Check tour date",IF(AND(M58&lt;&gt;"",OR(NOT(ISNUMBER(M58)),M58&lt;C58)),"Check follow-up date",IF(AND(O58&lt;&gt;"",OR(NOT(ISNUMBER(O58)),O58&lt;C58)),"Check outcome date",IF(AND(OR(N58="Enrolled",N58="Declined",N58="No Response"),O58=""),"Add outcome date",IF(COUNTIF($A$5:$A$104,A58)&gt;1,"Duplicate ID","OK")))))))))</f>
        <v/>
      </c>
    </row>
    <row r="59" ht="31" customHeight="1">
      <c r="A59" s="15" t="n"/>
      <c r="B59" s="16" t="n"/>
      <c r="C59" s="17" t="n"/>
      <c r="D59" s="15" t="n"/>
      <c r="E59" s="15" t="n"/>
      <c r="F59" s="17" t="n"/>
      <c r="G59" s="15" t="n"/>
      <c r="H59" s="15" t="n"/>
      <c r="I59" s="15" t="n"/>
      <c r="J59" s="17" t="n"/>
      <c r="K59" s="18" t="n"/>
      <c r="L59" s="17" t="n"/>
      <c r="M59" s="17" t="n"/>
      <c r="N59" s="15" t="n"/>
      <c r="O59" s="17" t="n"/>
      <c r="P59" s="16" t="n"/>
      <c r="Q59" s="19">
        <f>IF(A59="","",IF(OR(C59="",NOT(ISNUMBER(C59))),"",IF(AND(O59&lt;&gt;"",ISNUMBER(O59)),MAX(0,O59-C59),MAX(0,TODAY()-C59))))</f>
        <v/>
      </c>
      <c r="R59" s="20">
        <f>IF(A59="","",IF(OR(N59="Enrolled",N59="Declined",N59="No Response"),"Closed",IF(M59&lt;&gt;"","Complete",IF(L59="","Set due date",IF(NOT(ISNUMBER(L59)),"Check date",IF(L59&lt;TODAY(),"Overdue",IF(L59=TODAY(),"Due today",IF(L59&lt;=TODAY()+Assumptions!$B$4,"Due soon","Upcoming"))))))))</f>
        <v/>
      </c>
      <c r="S59" s="20">
        <f>IF(A59="","",IF(AND(I59="Scheduled",J59=""),"Add tour date",IF(AND(I59="Completed",J59=""),"Add tour date",IF(AND(J59&lt;&gt;"",I59="Not Scheduled"),"Check status",IF(AND(I59="Completed",ISNUMBER(J59),J59&gt;TODAY()),"Check date",IF(AND(J59&lt;&gt;"",K59=""),"Add tour time","OK"))))))</f>
        <v/>
      </c>
      <c r="T59" s="20">
        <f>IF(A59="","",IF(B59="","Add prospect label",IF(OR(C59="",NOT(ISNUMBER(C59))),"Add inquiry date",IF(AND(F59&lt;&gt;"",OR(NOT(ISNUMBER(F59)),F59&lt;C59)),"Check start date",IF(AND(J59&lt;&gt;"",OR(NOT(ISNUMBER(J59)),J59&lt;C59)),"Check tour date",IF(AND(M59&lt;&gt;"",OR(NOT(ISNUMBER(M59)),M59&lt;C59)),"Check follow-up date",IF(AND(O59&lt;&gt;"",OR(NOT(ISNUMBER(O59)),O59&lt;C59)),"Check outcome date",IF(AND(OR(N59="Enrolled",N59="Declined",N59="No Response"),O59=""),"Add outcome date",IF(COUNTIF($A$5:$A$104,A59)&gt;1,"Duplicate ID","OK")))))))))</f>
        <v/>
      </c>
    </row>
    <row r="60" ht="31" customHeight="1">
      <c r="A60" s="15" t="n"/>
      <c r="B60" s="16" t="n"/>
      <c r="C60" s="17" t="n"/>
      <c r="D60" s="15" t="n"/>
      <c r="E60" s="15" t="n"/>
      <c r="F60" s="17" t="n"/>
      <c r="G60" s="15" t="n"/>
      <c r="H60" s="15" t="n"/>
      <c r="I60" s="15" t="n"/>
      <c r="J60" s="17" t="n"/>
      <c r="K60" s="18" t="n"/>
      <c r="L60" s="17" t="n"/>
      <c r="M60" s="17" t="n"/>
      <c r="N60" s="15" t="n"/>
      <c r="O60" s="17" t="n"/>
      <c r="P60" s="16" t="n"/>
      <c r="Q60" s="21">
        <f>IF(A60="","",IF(OR(C60="",NOT(ISNUMBER(C60))),"",IF(AND(O60&lt;&gt;"",ISNUMBER(O60)),MAX(0,O60-C60),MAX(0,TODAY()-C60))))</f>
        <v/>
      </c>
      <c r="R60" s="22">
        <f>IF(A60="","",IF(OR(N60="Enrolled",N60="Declined",N60="No Response"),"Closed",IF(M60&lt;&gt;"","Complete",IF(L60="","Set due date",IF(NOT(ISNUMBER(L60)),"Check date",IF(L60&lt;TODAY(),"Overdue",IF(L60=TODAY(),"Due today",IF(L60&lt;=TODAY()+Assumptions!$B$4,"Due soon","Upcoming"))))))))</f>
        <v/>
      </c>
      <c r="S60" s="22">
        <f>IF(A60="","",IF(AND(I60="Scheduled",J60=""),"Add tour date",IF(AND(I60="Completed",J60=""),"Add tour date",IF(AND(J60&lt;&gt;"",I60="Not Scheduled"),"Check status",IF(AND(I60="Completed",ISNUMBER(J60),J60&gt;TODAY()),"Check date",IF(AND(J60&lt;&gt;"",K60=""),"Add tour time","OK"))))))</f>
        <v/>
      </c>
      <c r="T60" s="22">
        <f>IF(A60="","",IF(B60="","Add prospect label",IF(OR(C60="",NOT(ISNUMBER(C60))),"Add inquiry date",IF(AND(F60&lt;&gt;"",OR(NOT(ISNUMBER(F60)),F60&lt;C60)),"Check start date",IF(AND(J60&lt;&gt;"",OR(NOT(ISNUMBER(J60)),J60&lt;C60)),"Check tour date",IF(AND(M60&lt;&gt;"",OR(NOT(ISNUMBER(M60)),M60&lt;C60)),"Check follow-up date",IF(AND(O60&lt;&gt;"",OR(NOT(ISNUMBER(O60)),O60&lt;C60)),"Check outcome date",IF(AND(OR(N60="Enrolled",N60="Declined",N60="No Response"),O60=""),"Add outcome date",IF(COUNTIF($A$5:$A$104,A60)&gt;1,"Duplicate ID","OK")))))))))</f>
        <v/>
      </c>
    </row>
    <row r="61" ht="31" customHeight="1">
      <c r="A61" s="15" t="n"/>
      <c r="B61" s="16" t="n"/>
      <c r="C61" s="17" t="n"/>
      <c r="D61" s="15" t="n"/>
      <c r="E61" s="15" t="n"/>
      <c r="F61" s="17" t="n"/>
      <c r="G61" s="15" t="n"/>
      <c r="H61" s="15" t="n"/>
      <c r="I61" s="15" t="n"/>
      <c r="J61" s="17" t="n"/>
      <c r="K61" s="18" t="n"/>
      <c r="L61" s="17" t="n"/>
      <c r="M61" s="17" t="n"/>
      <c r="N61" s="15" t="n"/>
      <c r="O61" s="17" t="n"/>
      <c r="P61" s="16" t="n"/>
      <c r="Q61" s="19">
        <f>IF(A61="","",IF(OR(C61="",NOT(ISNUMBER(C61))),"",IF(AND(O61&lt;&gt;"",ISNUMBER(O61)),MAX(0,O61-C61),MAX(0,TODAY()-C61))))</f>
        <v/>
      </c>
      <c r="R61" s="20">
        <f>IF(A61="","",IF(OR(N61="Enrolled",N61="Declined",N61="No Response"),"Closed",IF(M61&lt;&gt;"","Complete",IF(L61="","Set due date",IF(NOT(ISNUMBER(L61)),"Check date",IF(L61&lt;TODAY(),"Overdue",IF(L61=TODAY(),"Due today",IF(L61&lt;=TODAY()+Assumptions!$B$4,"Due soon","Upcoming"))))))))</f>
        <v/>
      </c>
      <c r="S61" s="20">
        <f>IF(A61="","",IF(AND(I61="Scheduled",J61=""),"Add tour date",IF(AND(I61="Completed",J61=""),"Add tour date",IF(AND(J61&lt;&gt;"",I61="Not Scheduled"),"Check status",IF(AND(I61="Completed",ISNUMBER(J61),J61&gt;TODAY()),"Check date",IF(AND(J61&lt;&gt;"",K61=""),"Add tour time","OK"))))))</f>
        <v/>
      </c>
      <c r="T61" s="20">
        <f>IF(A61="","",IF(B61="","Add prospect label",IF(OR(C61="",NOT(ISNUMBER(C61))),"Add inquiry date",IF(AND(F61&lt;&gt;"",OR(NOT(ISNUMBER(F61)),F61&lt;C61)),"Check start date",IF(AND(J61&lt;&gt;"",OR(NOT(ISNUMBER(J61)),J61&lt;C61)),"Check tour date",IF(AND(M61&lt;&gt;"",OR(NOT(ISNUMBER(M61)),M61&lt;C61)),"Check follow-up date",IF(AND(O61&lt;&gt;"",OR(NOT(ISNUMBER(O61)),O61&lt;C61)),"Check outcome date",IF(AND(OR(N61="Enrolled",N61="Declined",N61="No Response"),O61=""),"Add outcome date",IF(COUNTIF($A$5:$A$104,A61)&gt;1,"Duplicate ID","OK")))))))))</f>
        <v/>
      </c>
    </row>
    <row r="62" ht="31" customHeight="1">
      <c r="A62" s="15" t="n"/>
      <c r="B62" s="16" t="n"/>
      <c r="C62" s="17" t="n"/>
      <c r="D62" s="15" t="n"/>
      <c r="E62" s="15" t="n"/>
      <c r="F62" s="17" t="n"/>
      <c r="G62" s="15" t="n"/>
      <c r="H62" s="15" t="n"/>
      <c r="I62" s="15" t="n"/>
      <c r="J62" s="17" t="n"/>
      <c r="K62" s="18" t="n"/>
      <c r="L62" s="17" t="n"/>
      <c r="M62" s="17" t="n"/>
      <c r="N62" s="15" t="n"/>
      <c r="O62" s="17" t="n"/>
      <c r="P62" s="16" t="n"/>
      <c r="Q62" s="21">
        <f>IF(A62="","",IF(OR(C62="",NOT(ISNUMBER(C62))),"",IF(AND(O62&lt;&gt;"",ISNUMBER(O62)),MAX(0,O62-C62),MAX(0,TODAY()-C62))))</f>
        <v/>
      </c>
      <c r="R62" s="22">
        <f>IF(A62="","",IF(OR(N62="Enrolled",N62="Declined",N62="No Response"),"Closed",IF(M62&lt;&gt;"","Complete",IF(L62="","Set due date",IF(NOT(ISNUMBER(L62)),"Check date",IF(L62&lt;TODAY(),"Overdue",IF(L62=TODAY(),"Due today",IF(L62&lt;=TODAY()+Assumptions!$B$4,"Due soon","Upcoming"))))))))</f>
        <v/>
      </c>
      <c r="S62" s="22">
        <f>IF(A62="","",IF(AND(I62="Scheduled",J62=""),"Add tour date",IF(AND(I62="Completed",J62=""),"Add tour date",IF(AND(J62&lt;&gt;"",I62="Not Scheduled"),"Check status",IF(AND(I62="Completed",ISNUMBER(J62),J62&gt;TODAY()),"Check date",IF(AND(J62&lt;&gt;"",K62=""),"Add tour time","OK"))))))</f>
        <v/>
      </c>
      <c r="T62" s="22">
        <f>IF(A62="","",IF(B62="","Add prospect label",IF(OR(C62="",NOT(ISNUMBER(C62))),"Add inquiry date",IF(AND(F62&lt;&gt;"",OR(NOT(ISNUMBER(F62)),F62&lt;C62)),"Check start date",IF(AND(J62&lt;&gt;"",OR(NOT(ISNUMBER(J62)),J62&lt;C62)),"Check tour date",IF(AND(M62&lt;&gt;"",OR(NOT(ISNUMBER(M62)),M62&lt;C62)),"Check follow-up date",IF(AND(O62&lt;&gt;"",OR(NOT(ISNUMBER(O62)),O62&lt;C62)),"Check outcome date",IF(AND(OR(N62="Enrolled",N62="Declined",N62="No Response"),O62=""),"Add outcome date",IF(COUNTIF($A$5:$A$104,A62)&gt;1,"Duplicate ID","OK")))))))))</f>
        <v/>
      </c>
    </row>
    <row r="63" ht="31" customHeight="1">
      <c r="A63" s="15" t="n"/>
      <c r="B63" s="16" t="n"/>
      <c r="C63" s="17" t="n"/>
      <c r="D63" s="15" t="n"/>
      <c r="E63" s="15" t="n"/>
      <c r="F63" s="17" t="n"/>
      <c r="G63" s="15" t="n"/>
      <c r="H63" s="15" t="n"/>
      <c r="I63" s="15" t="n"/>
      <c r="J63" s="17" t="n"/>
      <c r="K63" s="18" t="n"/>
      <c r="L63" s="17" t="n"/>
      <c r="M63" s="17" t="n"/>
      <c r="N63" s="15" t="n"/>
      <c r="O63" s="17" t="n"/>
      <c r="P63" s="16" t="n"/>
      <c r="Q63" s="19">
        <f>IF(A63="","",IF(OR(C63="",NOT(ISNUMBER(C63))),"",IF(AND(O63&lt;&gt;"",ISNUMBER(O63)),MAX(0,O63-C63),MAX(0,TODAY()-C63))))</f>
        <v/>
      </c>
      <c r="R63" s="20">
        <f>IF(A63="","",IF(OR(N63="Enrolled",N63="Declined",N63="No Response"),"Closed",IF(M63&lt;&gt;"","Complete",IF(L63="","Set due date",IF(NOT(ISNUMBER(L63)),"Check date",IF(L63&lt;TODAY(),"Overdue",IF(L63=TODAY(),"Due today",IF(L63&lt;=TODAY()+Assumptions!$B$4,"Due soon","Upcoming"))))))))</f>
        <v/>
      </c>
      <c r="S63" s="20">
        <f>IF(A63="","",IF(AND(I63="Scheduled",J63=""),"Add tour date",IF(AND(I63="Completed",J63=""),"Add tour date",IF(AND(J63&lt;&gt;"",I63="Not Scheduled"),"Check status",IF(AND(I63="Completed",ISNUMBER(J63),J63&gt;TODAY()),"Check date",IF(AND(J63&lt;&gt;"",K63=""),"Add tour time","OK"))))))</f>
        <v/>
      </c>
      <c r="T63" s="20">
        <f>IF(A63="","",IF(B63="","Add prospect label",IF(OR(C63="",NOT(ISNUMBER(C63))),"Add inquiry date",IF(AND(F63&lt;&gt;"",OR(NOT(ISNUMBER(F63)),F63&lt;C63)),"Check start date",IF(AND(J63&lt;&gt;"",OR(NOT(ISNUMBER(J63)),J63&lt;C63)),"Check tour date",IF(AND(M63&lt;&gt;"",OR(NOT(ISNUMBER(M63)),M63&lt;C63)),"Check follow-up date",IF(AND(O63&lt;&gt;"",OR(NOT(ISNUMBER(O63)),O63&lt;C63)),"Check outcome date",IF(AND(OR(N63="Enrolled",N63="Declined",N63="No Response"),O63=""),"Add outcome date",IF(COUNTIF($A$5:$A$104,A63)&gt;1,"Duplicate ID","OK")))))))))</f>
        <v/>
      </c>
    </row>
    <row r="64" ht="31" customHeight="1">
      <c r="A64" s="15" t="n"/>
      <c r="B64" s="16" t="n"/>
      <c r="C64" s="17" t="n"/>
      <c r="D64" s="15" t="n"/>
      <c r="E64" s="15" t="n"/>
      <c r="F64" s="17" t="n"/>
      <c r="G64" s="15" t="n"/>
      <c r="H64" s="15" t="n"/>
      <c r="I64" s="15" t="n"/>
      <c r="J64" s="17" t="n"/>
      <c r="K64" s="18" t="n"/>
      <c r="L64" s="17" t="n"/>
      <c r="M64" s="17" t="n"/>
      <c r="N64" s="15" t="n"/>
      <c r="O64" s="17" t="n"/>
      <c r="P64" s="16" t="n"/>
      <c r="Q64" s="21">
        <f>IF(A64="","",IF(OR(C64="",NOT(ISNUMBER(C64))),"",IF(AND(O64&lt;&gt;"",ISNUMBER(O64)),MAX(0,O64-C64),MAX(0,TODAY()-C64))))</f>
        <v/>
      </c>
      <c r="R64" s="22">
        <f>IF(A64="","",IF(OR(N64="Enrolled",N64="Declined",N64="No Response"),"Closed",IF(M64&lt;&gt;"","Complete",IF(L64="","Set due date",IF(NOT(ISNUMBER(L64)),"Check date",IF(L64&lt;TODAY(),"Overdue",IF(L64=TODAY(),"Due today",IF(L64&lt;=TODAY()+Assumptions!$B$4,"Due soon","Upcoming"))))))))</f>
        <v/>
      </c>
      <c r="S64" s="22">
        <f>IF(A64="","",IF(AND(I64="Scheduled",J64=""),"Add tour date",IF(AND(I64="Completed",J64=""),"Add tour date",IF(AND(J64&lt;&gt;"",I64="Not Scheduled"),"Check status",IF(AND(I64="Completed",ISNUMBER(J64),J64&gt;TODAY()),"Check date",IF(AND(J64&lt;&gt;"",K64=""),"Add tour time","OK"))))))</f>
        <v/>
      </c>
      <c r="T64" s="22">
        <f>IF(A64="","",IF(B64="","Add prospect label",IF(OR(C64="",NOT(ISNUMBER(C64))),"Add inquiry date",IF(AND(F64&lt;&gt;"",OR(NOT(ISNUMBER(F64)),F64&lt;C64)),"Check start date",IF(AND(J64&lt;&gt;"",OR(NOT(ISNUMBER(J64)),J64&lt;C64)),"Check tour date",IF(AND(M64&lt;&gt;"",OR(NOT(ISNUMBER(M64)),M64&lt;C64)),"Check follow-up date",IF(AND(O64&lt;&gt;"",OR(NOT(ISNUMBER(O64)),O64&lt;C64)),"Check outcome date",IF(AND(OR(N64="Enrolled",N64="Declined",N64="No Response"),O64=""),"Add outcome date",IF(COUNTIF($A$5:$A$104,A64)&gt;1,"Duplicate ID","OK")))))))))</f>
        <v/>
      </c>
    </row>
    <row r="65" ht="31" customHeight="1">
      <c r="A65" s="15" t="n"/>
      <c r="B65" s="16" t="n"/>
      <c r="C65" s="17" t="n"/>
      <c r="D65" s="15" t="n"/>
      <c r="E65" s="15" t="n"/>
      <c r="F65" s="17" t="n"/>
      <c r="G65" s="15" t="n"/>
      <c r="H65" s="15" t="n"/>
      <c r="I65" s="15" t="n"/>
      <c r="J65" s="17" t="n"/>
      <c r="K65" s="18" t="n"/>
      <c r="L65" s="17" t="n"/>
      <c r="M65" s="17" t="n"/>
      <c r="N65" s="15" t="n"/>
      <c r="O65" s="17" t="n"/>
      <c r="P65" s="16" t="n"/>
      <c r="Q65" s="19">
        <f>IF(A65="","",IF(OR(C65="",NOT(ISNUMBER(C65))),"",IF(AND(O65&lt;&gt;"",ISNUMBER(O65)),MAX(0,O65-C65),MAX(0,TODAY()-C65))))</f>
        <v/>
      </c>
      <c r="R65" s="20">
        <f>IF(A65="","",IF(OR(N65="Enrolled",N65="Declined",N65="No Response"),"Closed",IF(M65&lt;&gt;"","Complete",IF(L65="","Set due date",IF(NOT(ISNUMBER(L65)),"Check date",IF(L65&lt;TODAY(),"Overdue",IF(L65=TODAY(),"Due today",IF(L65&lt;=TODAY()+Assumptions!$B$4,"Due soon","Upcoming"))))))))</f>
        <v/>
      </c>
      <c r="S65" s="20">
        <f>IF(A65="","",IF(AND(I65="Scheduled",J65=""),"Add tour date",IF(AND(I65="Completed",J65=""),"Add tour date",IF(AND(J65&lt;&gt;"",I65="Not Scheduled"),"Check status",IF(AND(I65="Completed",ISNUMBER(J65),J65&gt;TODAY()),"Check date",IF(AND(J65&lt;&gt;"",K65=""),"Add tour time","OK"))))))</f>
        <v/>
      </c>
      <c r="T65" s="20">
        <f>IF(A65="","",IF(B65="","Add prospect label",IF(OR(C65="",NOT(ISNUMBER(C65))),"Add inquiry date",IF(AND(F65&lt;&gt;"",OR(NOT(ISNUMBER(F65)),F65&lt;C65)),"Check start date",IF(AND(J65&lt;&gt;"",OR(NOT(ISNUMBER(J65)),J65&lt;C65)),"Check tour date",IF(AND(M65&lt;&gt;"",OR(NOT(ISNUMBER(M65)),M65&lt;C65)),"Check follow-up date",IF(AND(O65&lt;&gt;"",OR(NOT(ISNUMBER(O65)),O65&lt;C65)),"Check outcome date",IF(AND(OR(N65="Enrolled",N65="Declined",N65="No Response"),O65=""),"Add outcome date",IF(COUNTIF($A$5:$A$104,A65)&gt;1,"Duplicate ID","OK")))))))))</f>
        <v/>
      </c>
    </row>
    <row r="66" ht="31" customHeight="1">
      <c r="A66" s="15" t="n"/>
      <c r="B66" s="16" t="n"/>
      <c r="C66" s="17" t="n"/>
      <c r="D66" s="15" t="n"/>
      <c r="E66" s="15" t="n"/>
      <c r="F66" s="17" t="n"/>
      <c r="G66" s="15" t="n"/>
      <c r="H66" s="15" t="n"/>
      <c r="I66" s="15" t="n"/>
      <c r="J66" s="17" t="n"/>
      <c r="K66" s="18" t="n"/>
      <c r="L66" s="17" t="n"/>
      <c r="M66" s="17" t="n"/>
      <c r="N66" s="15" t="n"/>
      <c r="O66" s="17" t="n"/>
      <c r="P66" s="16" t="n"/>
      <c r="Q66" s="21">
        <f>IF(A66="","",IF(OR(C66="",NOT(ISNUMBER(C66))),"",IF(AND(O66&lt;&gt;"",ISNUMBER(O66)),MAX(0,O66-C66),MAX(0,TODAY()-C66))))</f>
        <v/>
      </c>
      <c r="R66" s="22">
        <f>IF(A66="","",IF(OR(N66="Enrolled",N66="Declined",N66="No Response"),"Closed",IF(M66&lt;&gt;"","Complete",IF(L66="","Set due date",IF(NOT(ISNUMBER(L66)),"Check date",IF(L66&lt;TODAY(),"Overdue",IF(L66=TODAY(),"Due today",IF(L66&lt;=TODAY()+Assumptions!$B$4,"Due soon","Upcoming"))))))))</f>
        <v/>
      </c>
      <c r="S66" s="22">
        <f>IF(A66="","",IF(AND(I66="Scheduled",J66=""),"Add tour date",IF(AND(I66="Completed",J66=""),"Add tour date",IF(AND(J66&lt;&gt;"",I66="Not Scheduled"),"Check status",IF(AND(I66="Completed",ISNUMBER(J66),J66&gt;TODAY()),"Check date",IF(AND(J66&lt;&gt;"",K66=""),"Add tour time","OK"))))))</f>
        <v/>
      </c>
      <c r="T66" s="22">
        <f>IF(A66="","",IF(B66="","Add prospect label",IF(OR(C66="",NOT(ISNUMBER(C66))),"Add inquiry date",IF(AND(F66&lt;&gt;"",OR(NOT(ISNUMBER(F66)),F66&lt;C66)),"Check start date",IF(AND(J66&lt;&gt;"",OR(NOT(ISNUMBER(J66)),J66&lt;C66)),"Check tour date",IF(AND(M66&lt;&gt;"",OR(NOT(ISNUMBER(M66)),M66&lt;C66)),"Check follow-up date",IF(AND(O66&lt;&gt;"",OR(NOT(ISNUMBER(O66)),O66&lt;C66)),"Check outcome date",IF(AND(OR(N66="Enrolled",N66="Declined",N66="No Response"),O66=""),"Add outcome date",IF(COUNTIF($A$5:$A$104,A66)&gt;1,"Duplicate ID","OK")))))))))</f>
        <v/>
      </c>
    </row>
    <row r="67" ht="31" customHeight="1">
      <c r="A67" s="15" t="n"/>
      <c r="B67" s="16" t="n"/>
      <c r="C67" s="17" t="n"/>
      <c r="D67" s="15" t="n"/>
      <c r="E67" s="15" t="n"/>
      <c r="F67" s="17" t="n"/>
      <c r="G67" s="15" t="n"/>
      <c r="H67" s="15" t="n"/>
      <c r="I67" s="15" t="n"/>
      <c r="J67" s="17" t="n"/>
      <c r="K67" s="18" t="n"/>
      <c r="L67" s="17" t="n"/>
      <c r="M67" s="17" t="n"/>
      <c r="N67" s="15" t="n"/>
      <c r="O67" s="17" t="n"/>
      <c r="P67" s="16" t="n"/>
      <c r="Q67" s="19">
        <f>IF(A67="","",IF(OR(C67="",NOT(ISNUMBER(C67))),"",IF(AND(O67&lt;&gt;"",ISNUMBER(O67)),MAX(0,O67-C67),MAX(0,TODAY()-C67))))</f>
        <v/>
      </c>
      <c r="R67" s="20">
        <f>IF(A67="","",IF(OR(N67="Enrolled",N67="Declined",N67="No Response"),"Closed",IF(M67&lt;&gt;"","Complete",IF(L67="","Set due date",IF(NOT(ISNUMBER(L67)),"Check date",IF(L67&lt;TODAY(),"Overdue",IF(L67=TODAY(),"Due today",IF(L67&lt;=TODAY()+Assumptions!$B$4,"Due soon","Upcoming"))))))))</f>
        <v/>
      </c>
      <c r="S67" s="20">
        <f>IF(A67="","",IF(AND(I67="Scheduled",J67=""),"Add tour date",IF(AND(I67="Completed",J67=""),"Add tour date",IF(AND(J67&lt;&gt;"",I67="Not Scheduled"),"Check status",IF(AND(I67="Completed",ISNUMBER(J67),J67&gt;TODAY()),"Check date",IF(AND(J67&lt;&gt;"",K67=""),"Add tour time","OK"))))))</f>
        <v/>
      </c>
      <c r="T67" s="20">
        <f>IF(A67="","",IF(B67="","Add prospect label",IF(OR(C67="",NOT(ISNUMBER(C67))),"Add inquiry date",IF(AND(F67&lt;&gt;"",OR(NOT(ISNUMBER(F67)),F67&lt;C67)),"Check start date",IF(AND(J67&lt;&gt;"",OR(NOT(ISNUMBER(J67)),J67&lt;C67)),"Check tour date",IF(AND(M67&lt;&gt;"",OR(NOT(ISNUMBER(M67)),M67&lt;C67)),"Check follow-up date",IF(AND(O67&lt;&gt;"",OR(NOT(ISNUMBER(O67)),O67&lt;C67)),"Check outcome date",IF(AND(OR(N67="Enrolled",N67="Declined",N67="No Response"),O67=""),"Add outcome date",IF(COUNTIF($A$5:$A$104,A67)&gt;1,"Duplicate ID","OK")))))))))</f>
        <v/>
      </c>
    </row>
    <row r="68" ht="31" customHeight="1">
      <c r="A68" s="15" t="n"/>
      <c r="B68" s="16" t="n"/>
      <c r="C68" s="17" t="n"/>
      <c r="D68" s="15" t="n"/>
      <c r="E68" s="15" t="n"/>
      <c r="F68" s="17" t="n"/>
      <c r="G68" s="15" t="n"/>
      <c r="H68" s="15" t="n"/>
      <c r="I68" s="15" t="n"/>
      <c r="J68" s="17" t="n"/>
      <c r="K68" s="18" t="n"/>
      <c r="L68" s="17" t="n"/>
      <c r="M68" s="17" t="n"/>
      <c r="N68" s="15" t="n"/>
      <c r="O68" s="17" t="n"/>
      <c r="P68" s="16" t="n"/>
      <c r="Q68" s="21">
        <f>IF(A68="","",IF(OR(C68="",NOT(ISNUMBER(C68))),"",IF(AND(O68&lt;&gt;"",ISNUMBER(O68)),MAX(0,O68-C68),MAX(0,TODAY()-C68))))</f>
        <v/>
      </c>
      <c r="R68" s="22">
        <f>IF(A68="","",IF(OR(N68="Enrolled",N68="Declined",N68="No Response"),"Closed",IF(M68&lt;&gt;"","Complete",IF(L68="","Set due date",IF(NOT(ISNUMBER(L68)),"Check date",IF(L68&lt;TODAY(),"Overdue",IF(L68=TODAY(),"Due today",IF(L68&lt;=TODAY()+Assumptions!$B$4,"Due soon","Upcoming"))))))))</f>
        <v/>
      </c>
      <c r="S68" s="22">
        <f>IF(A68="","",IF(AND(I68="Scheduled",J68=""),"Add tour date",IF(AND(I68="Completed",J68=""),"Add tour date",IF(AND(J68&lt;&gt;"",I68="Not Scheduled"),"Check status",IF(AND(I68="Completed",ISNUMBER(J68),J68&gt;TODAY()),"Check date",IF(AND(J68&lt;&gt;"",K68=""),"Add tour time","OK"))))))</f>
        <v/>
      </c>
      <c r="T68" s="22">
        <f>IF(A68="","",IF(B68="","Add prospect label",IF(OR(C68="",NOT(ISNUMBER(C68))),"Add inquiry date",IF(AND(F68&lt;&gt;"",OR(NOT(ISNUMBER(F68)),F68&lt;C68)),"Check start date",IF(AND(J68&lt;&gt;"",OR(NOT(ISNUMBER(J68)),J68&lt;C68)),"Check tour date",IF(AND(M68&lt;&gt;"",OR(NOT(ISNUMBER(M68)),M68&lt;C68)),"Check follow-up date",IF(AND(O68&lt;&gt;"",OR(NOT(ISNUMBER(O68)),O68&lt;C68)),"Check outcome date",IF(AND(OR(N68="Enrolled",N68="Declined",N68="No Response"),O68=""),"Add outcome date",IF(COUNTIF($A$5:$A$104,A68)&gt;1,"Duplicate ID","OK")))))))))</f>
        <v/>
      </c>
    </row>
    <row r="69" ht="31" customHeight="1">
      <c r="A69" s="15" t="n"/>
      <c r="B69" s="16" t="n"/>
      <c r="C69" s="17" t="n"/>
      <c r="D69" s="15" t="n"/>
      <c r="E69" s="15" t="n"/>
      <c r="F69" s="17" t="n"/>
      <c r="G69" s="15" t="n"/>
      <c r="H69" s="15" t="n"/>
      <c r="I69" s="15" t="n"/>
      <c r="J69" s="17" t="n"/>
      <c r="K69" s="18" t="n"/>
      <c r="L69" s="17" t="n"/>
      <c r="M69" s="17" t="n"/>
      <c r="N69" s="15" t="n"/>
      <c r="O69" s="17" t="n"/>
      <c r="P69" s="16" t="n"/>
      <c r="Q69" s="19">
        <f>IF(A69="","",IF(OR(C69="",NOT(ISNUMBER(C69))),"",IF(AND(O69&lt;&gt;"",ISNUMBER(O69)),MAX(0,O69-C69),MAX(0,TODAY()-C69))))</f>
        <v/>
      </c>
      <c r="R69" s="20">
        <f>IF(A69="","",IF(OR(N69="Enrolled",N69="Declined",N69="No Response"),"Closed",IF(M69&lt;&gt;"","Complete",IF(L69="","Set due date",IF(NOT(ISNUMBER(L69)),"Check date",IF(L69&lt;TODAY(),"Overdue",IF(L69=TODAY(),"Due today",IF(L69&lt;=TODAY()+Assumptions!$B$4,"Due soon","Upcoming"))))))))</f>
        <v/>
      </c>
      <c r="S69" s="20">
        <f>IF(A69="","",IF(AND(I69="Scheduled",J69=""),"Add tour date",IF(AND(I69="Completed",J69=""),"Add tour date",IF(AND(J69&lt;&gt;"",I69="Not Scheduled"),"Check status",IF(AND(I69="Completed",ISNUMBER(J69),J69&gt;TODAY()),"Check date",IF(AND(J69&lt;&gt;"",K69=""),"Add tour time","OK"))))))</f>
        <v/>
      </c>
      <c r="T69" s="20">
        <f>IF(A69="","",IF(B69="","Add prospect label",IF(OR(C69="",NOT(ISNUMBER(C69))),"Add inquiry date",IF(AND(F69&lt;&gt;"",OR(NOT(ISNUMBER(F69)),F69&lt;C69)),"Check start date",IF(AND(J69&lt;&gt;"",OR(NOT(ISNUMBER(J69)),J69&lt;C69)),"Check tour date",IF(AND(M69&lt;&gt;"",OR(NOT(ISNUMBER(M69)),M69&lt;C69)),"Check follow-up date",IF(AND(O69&lt;&gt;"",OR(NOT(ISNUMBER(O69)),O69&lt;C69)),"Check outcome date",IF(AND(OR(N69="Enrolled",N69="Declined",N69="No Response"),O69=""),"Add outcome date",IF(COUNTIF($A$5:$A$104,A69)&gt;1,"Duplicate ID","OK")))))))))</f>
        <v/>
      </c>
    </row>
    <row r="70" ht="31" customHeight="1">
      <c r="A70" s="15" t="n"/>
      <c r="B70" s="16" t="n"/>
      <c r="C70" s="17" t="n"/>
      <c r="D70" s="15" t="n"/>
      <c r="E70" s="15" t="n"/>
      <c r="F70" s="17" t="n"/>
      <c r="G70" s="15" t="n"/>
      <c r="H70" s="15" t="n"/>
      <c r="I70" s="15" t="n"/>
      <c r="J70" s="17" t="n"/>
      <c r="K70" s="18" t="n"/>
      <c r="L70" s="17" t="n"/>
      <c r="M70" s="17" t="n"/>
      <c r="N70" s="15" t="n"/>
      <c r="O70" s="17" t="n"/>
      <c r="P70" s="16" t="n"/>
      <c r="Q70" s="21">
        <f>IF(A70="","",IF(OR(C70="",NOT(ISNUMBER(C70))),"",IF(AND(O70&lt;&gt;"",ISNUMBER(O70)),MAX(0,O70-C70),MAX(0,TODAY()-C70))))</f>
        <v/>
      </c>
      <c r="R70" s="22">
        <f>IF(A70="","",IF(OR(N70="Enrolled",N70="Declined",N70="No Response"),"Closed",IF(M70&lt;&gt;"","Complete",IF(L70="","Set due date",IF(NOT(ISNUMBER(L70)),"Check date",IF(L70&lt;TODAY(),"Overdue",IF(L70=TODAY(),"Due today",IF(L70&lt;=TODAY()+Assumptions!$B$4,"Due soon","Upcoming"))))))))</f>
        <v/>
      </c>
      <c r="S70" s="22">
        <f>IF(A70="","",IF(AND(I70="Scheduled",J70=""),"Add tour date",IF(AND(I70="Completed",J70=""),"Add tour date",IF(AND(J70&lt;&gt;"",I70="Not Scheduled"),"Check status",IF(AND(I70="Completed",ISNUMBER(J70),J70&gt;TODAY()),"Check date",IF(AND(J70&lt;&gt;"",K70=""),"Add tour time","OK"))))))</f>
        <v/>
      </c>
      <c r="T70" s="22">
        <f>IF(A70="","",IF(B70="","Add prospect label",IF(OR(C70="",NOT(ISNUMBER(C70))),"Add inquiry date",IF(AND(F70&lt;&gt;"",OR(NOT(ISNUMBER(F70)),F70&lt;C70)),"Check start date",IF(AND(J70&lt;&gt;"",OR(NOT(ISNUMBER(J70)),J70&lt;C70)),"Check tour date",IF(AND(M70&lt;&gt;"",OR(NOT(ISNUMBER(M70)),M70&lt;C70)),"Check follow-up date",IF(AND(O70&lt;&gt;"",OR(NOT(ISNUMBER(O70)),O70&lt;C70)),"Check outcome date",IF(AND(OR(N70="Enrolled",N70="Declined",N70="No Response"),O70=""),"Add outcome date",IF(COUNTIF($A$5:$A$104,A70)&gt;1,"Duplicate ID","OK")))))))))</f>
        <v/>
      </c>
    </row>
    <row r="71" ht="31" customHeight="1">
      <c r="A71" s="15" t="n"/>
      <c r="B71" s="16" t="n"/>
      <c r="C71" s="17" t="n"/>
      <c r="D71" s="15" t="n"/>
      <c r="E71" s="15" t="n"/>
      <c r="F71" s="17" t="n"/>
      <c r="G71" s="15" t="n"/>
      <c r="H71" s="15" t="n"/>
      <c r="I71" s="15" t="n"/>
      <c r="J71" s="17" t="n"/>
      <c r="K71" s="18" t="n"/>
      <c r="L71" s="17" t="n"/>
      <c r="M71" s="17" t="n"/>
      <c r="N71" s="15" t="n"/>
      <c r="O71" s="17" t="n"/>
      <c r="P71" s="16" t="n"/>
      <c r="Q71" s="19">
        <f>IF(A71="","",IF(OR(C71="",NOT(ISNUMBER(C71))),"",IF(AND(O71&lt;&gt;"",ISNUMBER(O71)),MAX(0,O71-C71),MAX(0,TODAY()-C71))))</f>
        <v/>
      </c>
      <c r="R71" s="20">
        <f>IF(A71="","",IF(OR(N71="Enrolled",N71="Declined",N71="No Response"),"Closed",IF(M71&lt;&gt;"","Complete",IF(L71="","Set due date",IF(NOT(ISNUMBER(L71)),"Check date",IF(L71&lt;TODAY(),"Overdue",IF(L71=TODAY(),"Due today",IF(L71&lt;=TODAY()+Assumptions!$B$4,"Due soon","Upcoming"))))))))</f>
        <v/>
      </c>
      <c r="S71" s="20">
        <f>IF(A71="","",IF(AND(I71="Scheduled",J71=""),"Add tour date",IF(AND(I71="Completed",J71=""),"Add tour date",IF(AND(J71&lt;&gt;"",I71="Not Scheduled"),"Check status",IF(AND(I71="Completed",ISNUMBER(J71),J71&gt;TODAY()),"Check date",IF(AND(J71&lt;&gt;"",K71=""),"Add tour time","OK"))))))</f>
        <v/>
      </c>
      <c r="T71" s="20">
        <f>IF(A71="","",IF(B71="","Add prospect label",IF(OR(C71="",NOT(ISNUMBER(C71))),"Add inquiry date",IF(AND(F71&lt;&gt;"",OR(NOT(ISNUMBER(F71)),F71&lt;C71)),"Check start date",IF(AND(J71&lt;&gt;"",OR(NOT(ISNUMBER(J71)),J71&lt;C71)),"Check tour date",IF(AND(M71&lt;&gt;"",OR(NOT(ISNUMBER(M71)),M71&lt;C71)),"Check follow-up date",IF(AND(O71&lt;&gt;"",OR(NOT(ISNUMBER(O71)),O71&lt;C71)),"Check outcome date",IF(AND(OR(N71="Enrolled",N71="Declined",N71="No Response"),O71=""),"Add outcome date",IF(COUNTIF($A$5:$A$104,A71)&gt;1,"Duplicate ID","OK")))))))))</f>
        <v/>
      </c>
    </row>
    <row r="72" ht="31" customHeight="1">
      <c r="A72" s="15" t="n"/>
      <c r="B72" s="16" t="n"/>
      <c r="C72" s="17" t="n"/>
      <c r="D72" s="15" t="n"/>
      <c r="E72" s="15" t="n"/>
      <c r="F72" s="17" t="n"/>
      <c r="G72" s="15" t="n"/>
      <c r="H72" s="15" t="n"/>
      <c r="I72" s="15" t="n"/>
      <c r="J72" s="17" t="n"/>
      <c r="K72" s="18" t="n"/>
      <c r="L72" s="17" t="n"/>
      <c r="M72" s="17" t="n"/>
      <c r="N72" s="15" t="n"/>
      <c r="O72" s="17" t="n"/>
      <c r="P72" s="16" t="n"/>
      <c r="Q72" s="21">
        <f>IF(A72="","",IF(OR(C72="",NOT(ISNUMBER(C72))),"",IF(AND(O72&lt;&gt;"",ISNUMBER(O72)),MAX(0,O72-C72),MAX(0,TODAY()-C72))))</f>
        <v/>
      </c>
      <c r="R72" s="22">
        <f>IF(A72="","",IF(OR(N72="Enrolled",N72="Declined",N72="No Response"),"Closed",IF(M72&lt;&gt;"","Complete",IF(L72="","Set due date",IF(NOT(ISNUMBER(L72)),"Check date",IF(L72&lt;TODAY(),"Overdue",IF(L72=TODAY(),"Due today",IF(L72&lt;=TODAY()+Assumptions!$B$4,"Due soon","Upcoming"))))))))</f>
        <v/>
      </c>
      <c r="S72" s="22">
        <f>IF(A72="","",IF(AND(I72="Scheduled",J72=""),"Add tour date",IF(AND(I72="Completed",J72=""),"Add tour date",IF(AND(J72&lt;&gt;"",I72="Not Scheduled"),"Check status",IF(AND(I72="Completed",ISNUMBER(J72),J72&gt;TODAY()),"Check date",IF(AND(J72&lt;&gt;"",K72=""),"Add tour time","OK"))))))</f>
        <v/>
      </c>
      <c r="T72" s="22">
        <f>IF(A72="","",IF(B72="","Add prospect label",IF(OR(C72="",NOT(ISNUMBER(C72))),"Add inquiry date",IF(AND(F72&lt;&gt;"",OR(NOT(ISNUMBER(F72)),F72&lt;C72)),"Check start date",IF(AND(J72&lt;&gt;"",OR(NOT(ISNUMBER(J72)),J72&lt;C72)),"Check tour date",IF(AND(M72&lt;&gt;"",OR(NOT(ISNUMBER(M72)),M72&lt;C72)),"Check follow-up date",IF(AND(O72&lt;&gt;"",OR(NOT(ISNUMBER(O72)),O72&lt;C72)),"Check outcome date",IF(AND(OR(N72="Enrolled",N72="Declined",N72="No Response"),O72=""),"Add outcome date",IF(COUNTIF($A$5:$A$104,A72)&gt;1,"Duplicate ID","OK")))))))))</f>
        <v/>
      </c>
    </row>
    <row r="73" ht="31" customHeight="1">
      <c r="A73" s="15" t="n"/>
      <c r="B73" s="16" t="n"/>
      <c r="C73" s="17" t="n"/>
      <c r="D73" s="15" t="n"/>
      <c r="E73" s="15" t="n"/>
      <c r="F73" s="17" t="n"/>
      <c r="G73" s="15" t="n"/>
      <c r="H73" s="15" t="n"/>
      <c r="I73" s="15" t="n"/>
      <c r="J73" s="17" t="n"/>
      <c r="K73" s="18" t="n"/>
      <c r="L73" s="17" t="n"/>
      <c r="M73" s="17" t="n"/>
      <c r="N73" s="15" t="n"/>
      <c r="O73" s="17" t="n"/>
      <c r="P73" s="16" t="n"/>
      <c r="Q73" s="19">
        <f>IF(A73="","",IF(OR(C73="",NOT(ISNUMBER(C73))),"",IF(AND(O73&lt;&gt;"",ISNUMBER(O73)),MAX(0,O73-C73),MAX(0,TODAY()-C73))))</f>
        <v/>
      </c>
      <c r="R73" s="20">
        <f>IF(A73="","",IF(OR(N73="Enrolled",N73="Declined",N73="No Response"),"Closed",IF(M73&lt;&gt;"","Complete",IF(L73="","Set due date",IF(NOT(ISNUMBER(L73)),"Check date",IF(L73&lt;TODAY(),"Overdue",IF(L73=TODAY(),"Due today",IF(L73&lt;=TODAY()+Assumptions!$B$4,"Due soon","Upcoming"))))))))</f>
        <v/>
      </c>
      <c r="S73" s="20">
        <f>IF(A73="","",IF(AND(I73="Scheduled",J73=""),"Add tour date",IF(AND(I73="Completed",J73=""),"Add tour date",IF(AND(J73&lt;&gt;"",I73="Not Scheduled"),"Check status",IF(AND(I73="Completed",ISNUMBER(J73),J73&gt;TODAY()),"Check date",IF(AND(J73&lt;&gt;"",K73=""),"Add tour time","OK"))))))</f>
        <v/>
      </c>
      <c r="T73" s="20">
        <f>IF(A73="","",IF(B73="","Add prospect label",IF(OR(C73="",NOT(ISNUMBER(C73))),"Add inquiry date",IF(AND(F73&lt;&gt;"",OR(NOT(ISNUMBER(F73)),F73&lt;C73)),"Check start date",IF(AND(J73&lt;&gt;"",OR(NOT(ISNUMBER(J73)),J73&lt;C73)),"Check tour date",IF(AND(M73&lt;&gt;"",OR(NOT(ISNUMBER(M73)),M73&lt;C73)),"Check follow-up date",IF(AND(O73&lt;&gt;"",OR(NOT(ISNUMBER(O73)),O73&lt;C73)),"Check outcome date",IF(AND(OR(N73="Enrolled",N73="Declined",N73="No Response"),O73=""),"Add outcome date",IF(COUNTIF($A$5:$A$104,A73)&gt;1,"Duplicate ID","OK")))))))))</f>
        <v/>
      </c>
    </row>
    <row r="74" ht="31" customHeight="1">
      <c r="A74" s="15" t="n"/>
      <c r="B74" s="16" t="n"/>
      <c r="C74" s="17" t="n"/>
      <c r="D74" s="15" t="n"/>
      <c r="E74" s="15" t="n"/>
      <c r="F74" s="17" t="n"/>
      <c r="G74" s="15" t="n"/>
      <c r="H74" s="15" t="n"/>
      <c r="I74" s="15" t="n"/>
      <c r="J74" s="17" t="n"/>
      <c r="K74" s="18" t="n"/>
      <c r="L74" s="17" t="n"/>
      <c r="M74" s="17" t="n"/>
      <c r="N74" s="15" t="n"/>
      <c r="O74" s="17" t="n"/>
      <c r="P74" s="16" t="n"/>
      <c r="Q74" s="21">
        <f>IF(A74="","",IF(OR(C74="",NOT(ISNUMBER(C74))),"",IF(AND(O74&lt;&gt;"",ISNUMBER(O74)),MAX(0,O74-C74),MAX(0,TODAY()-C74))))</f>
        <v/>
      </c>
      <c r="R74" s="22">
        <f>IF(A74="","",IF(OR(N74="Enrolled",N74="Declined",N74="No Response"),"Closed",IF(M74&lt;&gt;"","Complete",IF(L74="","Set due date",IF(NOT(ISNUMBER(L74)),"Check date",IF(L74&lt;TODAY(),"Overdue",IF(L74=TODAY(),"Due today",IF(L74&lt;=TODAY()+Assumptions!$B$4,"Due soon","Upcoming"))))))))</f>
        <v/>
      </c>
      <c r="S74" s="22">
        <f>IF(A74="","",IF(AND(I74="Scheduled",J74=""),"Add tour date",IF(AND(I74="Completed",J74=""),"Add tour date",IF(AND(J74&lt;&gt;"",I74="Not Scheduled"),"Check status",IF(AND(I74="Completed",ISNUMBER(J74),J74&gt;TODAY()),"Check date",IF(AND(J74&lt;&gt;"",K74=""),"Add tour time","OK"))))))</f>
        <v/>
      </c>
      <c r="T74" s="22">
        <f>IF(A74="","",IF(B74="","Add prospect label",IF(OR(C74="",NOT(ISNUMBER(C74))),"Add inquiry date",IF(AND(F74&lt;&gt;"",OR(NOT(ISNUMBER(F74)),F74&lt;C74)),"Check start date",IF(AND(J74&lt;&gt;"",OR(NOT(ISNUMBER(J74)),J74&lt;C74)),"Check tour date",IF(AND(M74&lt;&gt;"",OR(NOT(ISNUMBER(M74)),M74&lt;C74)),"Check follow-up date",IF(AND(O74&lt;&gt;"",OR(NOT(ISNUMBER(O74)),O74&lt;C74)),"Check outcome date",IF(AND(OR(N74="Enrolled",N74="Declined",N74="No Response"),O74=""),"Add outcome date",IF(COUNTIF($A$5:$A$104,A74)&gt;1,"Duplicate ID","OK")))))))))</f>
        <v/>
      </c>
    </row>
    <row r="75" ht="31" customHeight="1">
      <c r="A75" s="15" t="n"/>
      <c r="B75" s="16" t="n"/>
      <c r="C75" s="17" t="n"/>
      <c r="D75" s="15" t="n"/>
      <c r="E75" s="15" t="n"/>
      <c r="F75" s="17" t="n"/>
      <c r="G75" s="15" t="n"/>
      <c r="H75" s="15" t="n"/>
      <c r="I75" s="15" t="n"/>
      <c r="J75" s="17" t="n"/>
      <c r="K75" s="18" t="n"/>
      <c r="L75" s="17" t="n"/>
      <c r="M75" s="17" t="n"/>
      <c r="N75" s="15" t="n"/>
      <c r="O75" s="17" t="n"/>
      <c r="P75" s="16" t="n"/>
      <c r="Q75" s="19">
        <f>IF(A75="","",IF(OR(C75="",NOT(ISNUMBER(C75))),"",IF(AND(O75&lt;&gt;"",ISNUMBER(O75)),MAX(0,O75-C75),MAX(0,TODAY()-C75))))</f>
        <v/>
      </c>
      <c r="R75" s="20">
        <f>IF(A75="","",IF(OR(N75="Enrolled",N75="Declined",N75="No Response"),"Closed",IF(M75&lt;&gt;"","Complete",IF(L75="","Set due date",IF(NOT(ISNUMBER(L75)),"Check date",IF(L75&lt;TODAY(),"Overdue",IF(L75=TODAY(),"Due today",IF(L75&lt;=TODAY()+Assumptions!$B$4,"Due soon","Upcoming"))))))))</f>
        <v/>
      </c>
      <c r="S75" s="20">
        <f>IF(A75="","",IF(AND(I75="Scheduled",J75=""),"Add tour date",IF(AND(I75="Completed",J75=""),"Add tour date",IF(AND(J75&lt;&gt;"",I75="Not Scheduled"),"Check status",IF(AND(I75="Completed",ISNUMBER(J75),J75&gt;TODAY()),"Check date",IF(AND(J75&lt;&gt;"",K75=""),"Add tour time","OK"))))))</f>
        <v/>
      </c>
      <c r="T75" s="20">
        <f>IF(A75="","",IF(B75="","Add prospect label",IF(OR(C75="",NOT(ISNUMBER(C75))),"Add inquiry date",IF(AND(F75&lt;&gt;"",OR(NOT(ISNUMBER(F75)),F75&lt;C75)),"Check start date",IF(AND(J75&lt;&gt;"",OR(NOT(ISNUMBER(J75)),J75&lt;C75)),"Check tour date",IF(AND(M75&lt;&gt;"",OR(NOT(ISNUMBER(M75)),M75&lt;C75)),"Check follow-up date",IF(AND(O75&lt;&gt;"",OR(NOT(ISNUMBER(O75)),O75&lt;C75)),"Check outcome date",IF(AND(OR(N75="Enrolled",N75="Declined",N75="No Response"),O75=""),"Add outcome date",IF(COUNTIF($A$5:$A$104,A75)&gt;1,"Duplicate ID","OK")))))))))</f>
        <v/>
      </c>
    </row>
    <row r="76" ht="31" customHeight="1">
      <c r="A76" s="15" t="n"/>
      <c r="B76" s="16" t="n"/>
      <c r="C76" s="17" t="n"/>
      <c r="D76" s="15" t="n"/>
      <c r="E76" s="15" t="n"/>
      <c r="F76" s="17" t="n"/>
      <c r="G76" s="15" t="n"/>
      <c r="H76" s="15" t="n"/>
      <c r="I76" s="15" t="n"/>
      <c r="J76" s="17" t="n"/>
      <c r="K76" s="18" t="n"/>
      <c r="L76" s="17" t="n"/>
      <c r="M76" s="17" t="n"/>
      <c r="N76" s="15" t="n"/>
      <c r="O76" s="17" t="n"/>
      <c r="P76" s="16" t="n"/>
      <c r="Q76" s="21">
        <f>IF(A76="","",IF(OR(C76="",NOT(ISNUMBER(C76))),"",IF(AND(O76&lt;&gt;"",ISNUMBER(O76)),MAX(0,O76-C76),MAX(0,TODAY()-C76))))</f>
        <v/>
      </c>
      <c r="R76" s="22">
        <f>IF(A76="","",IF(OR(N76="Enrolled",N76="Declined",N76="No Response"),"Closed",IF(M76&lt;&gt;"","Complete",IF(L76="","Set due date",IF(NOT(ISNUMBER(L76)),"Check date",IF(L76&lt;TODAY(),"Overdue",IF(L76=TODAY(),"Due today",IF(L76&lt;=TODAY()+Assumptions!$B$4,"Due soon","Upcoming"))))))))</f>
        <v/>
      </c>
      <c r="S76" s="22">
        <f>IF(A76="","",IF(AND(I76="Scheduled",J76=""),"Add tour date",IF(AND(I76="Completed",J76=""),"Add tour date",IF(AND(J76&lt;&gt;"",I76="Not Scheduled"),"Check status",IF(AND(I76="Completed",ISNUMBER(J76),J76&gt;TODAY()),"Check date",IF(AND(J76&lt;&gt;"",K76=""),"Add tour time","OK"))))))</f>
        <v/>
      </c>
      <c r="T76" s="22">
        <f>IF(A76="","",IF(B76="","Add prospect label",IF(OR(C76="",NOT(ISNUMBER(C76))),"Add inquiry date",IF(AND(F76&lt;&gt;"",OR(NOT(ISNUMBER(F76)),F76&lt;C76)),"Check start date",IF(AND(J76&lt;&gt;"",OR(NOT(ISNUMBER(J76)),J76&lt;C76)),"Check tour date",IF(AND(M76&lt;&gt;"",OR(NOT(ISNUMBER(M76)),M76&lt;C76)),"Check follow-up date",IF(AND(O76&lt;&gt;"",OR(NOT(ISNUMBER(O76)),O76&lt;C76)),"Check outcome date",IF(AND(OR(N76="Enrolled",N76="Declined",N76="No Response"),O76=""),"Add outcome date",IF(COUNTIF($A$5:$A$104,A76)&gt;1,"Duplicate ID","OK")))))))))</f>
        <v/>
      </c>
    </row>
    <row r="77" ht="31" customHeight="1">
      <c r="A77" s="15" t="n"/>
      <c r="B77" s="16" t="n"/>
      <c r="C77" s="17" t="n"/>
      <c r="D77" s="15" t="n"/>
      <c r="E77" s="15" t="n"/>
      <c r="F77" s="17" t="n"/>
      <c r="G77" s="15" t="n"/>
      <c r="H77" s="15" t="n"/>
      <c r="I77" s="15" t="n"/>
      <c r="J77" s="17" t="n"/>
      <c r="K77" s="18" t="n"/>
      <c r="L77" s="17" t="n"/>
      <c r="M77" s="17" t="n"/>
      <c r="N77" s="15" t="n"/>
      <c r="O77" s="17" t="n"/>
      <c r="P77" s="16" t="n"/>
      <c r="Q77" s="19">
        <f>IF(A77="","",IF(OR(C77="",NOT(ISNUMBER(C77))),"",IF(AND(O77&lt;&gt;"",ISNUMBER(O77)),MAX(0,O77-C77),MAX(0,TODAY()-C77))))</f>
        <v/>
      </c>
      <c r="R77" s="20">
        <f>IF(A77="","",IF(OR(N77="Enrolled",N77="Declined",N77="No Response"),"Closed",IF(M77&lt;&gt;"","Complete",IF(L77="","Set due date",IF(NOT(ISNUMBER(L77)),"Check date",IF(L77&lt;TODAY(),"Overdue",IF(L77=TODAY(),"Due today",IF(L77&lt;=TODAY()+Assumptions!$B$4,"Due soon","Upcoming"))))))))</f>
        <v/>
      </c>
      <c r="S77" s="20">
        <f>IF(A77="","",IF(AND(I77="Scheduled",J77=""),"Add tour date",IF(AND(I77="Completed",J77=""),"Add tour date",IF(AND(J77&lt;&gt;"",I77="Not Scheduled"),"Check status",IF(AND(I77="Completed",ISNUMBER(J77),J77&gt;TODAY()),"Check date",IF(AND(J77&lt;&gt;"",K77=""),"Add tour time","OK"))))))</f>
        <v/>
      </c>
      <c r="T77" s="20">
        <f>IF(A77="","",IF(B77="","Add prospect label",IF(OR(C77="",NOT(ISNUMBER(C77))),"Add inquiry date",IF(AND(F77&lt;&gt;"",OR(NOT(ISNUMBER(F77)),F77&lt;C77)),"Check start date",IF(AND(J77&lt;&gt;"",OR(NOT(ISNUMBER(J77)),J77&lt;C77)),"Check tour date",IF(AND(M77&lt;&gt;"",OR(NOT(ISNUMBER(M77)),M77&lt;C77)),"Check follow-up date",IF(AND(O77&lt;&gt;"",OR(NOT(ISNUMBER(O77)),O77&lt;C77)),"Check outcome date",IF(AND(OR(N77="Enrolled",N77="Declined",N77="No Response"),O77=""),"Add outcome date",IF(COUNTIF($A$5:$A$104,A77)&gt;1,"Duplicate ID","OK")))))))))</f>
        <v/>
      </c>
    </row>
    <row r="78" ht="31" customHeight="1">
      <c r="A78" s="15" t="n"/>
      <c r="B78" s="16" t="n"/>
      <c r="C78" s="17" t="n"/>
      <c r="D78" s="15" t="n"/>
      <c r="E78" s="15" t="n"/>
      <c r="F78" s="17" t="n"/>
      <c r="G78" s="15" t="n"/>
      <c r="H78" s="15" t="n"/>
      <c r="I78" s="15" t="n"/>
      <c r="J78" s="17" t="n"/>
      <c r="K78" s="18" t="n"/>
      <c r="L78" s="17" t="n"/>
      <c r="M78" s="17" t="n"/>
      <c r="N78" s="15" t="n"/>
      <c r="O78" s="17" t="n"/>
      <c r="P78" s="16" t="n"/>
      <c r="Q78" s="21">
        <f>IF(A78="","",IF(OR(C78="",NOT(ISNUMBER(C78))),"",IF(AND(O78&lt;&gt;"",ISNUMBER(O78)),MAX(0,O78-C78),MAX(0,TODAY()-C78))))</f>
        <v/>
      </c>
      <c r="R78" s="22">
        <f>IF(A78="","",IF(OR(N78="Enrolled",N78="Declined",N78="No Response"),"Closed",IF(M78&lt;&gt;"","Complete",IF(L78="","Set due date",IF(NOT(ISNUMBER(L78)),"Check date",IF(L78&lt;TODAY(),"Overdue",IF(L78=TODAY(),"Due today",IF(L78&lt;=TODAY()+Assumptions!$B$4,"Due soon","Upcoming"))))))))</f>
        <v/>
      </c>
      <c r="S78" s="22">
        <f>IF(A78="","",IF(AND(I78="Scheduled",J78=""),"Add tour date",IF(AND(I78="Completed",J78=""),"Add tour date",IF(AND(J78&lt;&gt;"",I78="Not Scheduled"),"Check status",IF(AND(I78="Completed",ISNUMBER(J78),J78&gt;TODAY()),"Check date",IF(AND(J78&lt;&gt;"",K78=""),"Add tour time","OK"))))))</f>
        <v/>
      </c>
      <c r="T78" s="22">
        <f>IF(A78="","",IF(B78="","Add prospect label",IF(OR(C78="",NOT(ISNUMBER(C78))),"Add inquiry date",IF(AND(F78&lt;&gt;"",OR(NOT(ISNUMBER(F78)),F78&lt;C78)),"Check start date",IF(AND(J78&lt;&gt;"",OR(NOT(ISNUMBER(J78)),J78&lt;C78)),"Check tour date",IF(AND(M78&lt;&gt;"",OR(NOT(ISNUMBER(M78)),M78&lt;C78)),"Check follow-up date",IF(AND(O78&lt;&gt;"",OR(NOT(ISNUMBER(O78)),O78&lt;C78)),"Check outcome date",IF(AND(OR(N78="Enrolled",N78="Declined",N78="No Response"),O78=""),"Add outcome date",IF(COUNTIF($A$5:$A$104,A78)&gt;1,"Duplicate ID","OK")))))))))</f>
        <v/>
      </c>
    </row>
    <row r="79" ht="31" customHeight="1">
      <c r="A79" s="15" t="n"/>
      <c r="B79" s="16" t="n"/>
      <c r="C79" s="17" t="n"/>
      <c r="D79" s="15" t="n"/>
      <c r="E79" s="15" t="n"/>
      <c r="F79" s="17" t="n"/>
      <c r="G79" s="15" t="n"/>
      <c r="H79" s="15" t="n"/>
      <c r="I79" s="15" t="n"/>
      <c r="J79" s="17" t="n"/>
      <c r="K79" s="18" t="n"/>
      <c r="L79" s="17" t="n"/>
      <c r="M79" s="17" t="n"/>
      <c r="N79" s="15" t="n"/>
      <c r="O79" s="17" t="n"/>
      <c r="P79" s="16" t="n"/>
      <c r="Q79" s="19">
        <f>IF(A79="","",IF(OR(C79="",NOT(ISNUMBER(C79))),"",IF(AND(O79&lt;&gt;"",ISNUMBER(O79)),MAX(0,O79-C79),MAX(0,TODAY()-C79))))</f>
        <v/>
      </c>
      <c r="R79" s="20">
        <f>IF(A79="","",IF(OR(N79="Enrolled",N79="Declined",N79="No Response"),"Closed",IF(M79&lt;&gt;"","Complete",IF(L79="","Set due date",IF(NOT(ISNUMBER(L79)),"Check date",IF(L79&lt;TODAY(),"Overdue",IF(L79=TODAY(),"Due today",IF(L79&lt;=TODAY()+Assumptions!$B$4,"Due soon","Upcoming"))))))))</f>
        <v/>
      </c>
      <c r="S79" s="20">
        <f>IF(A79="","",IF(AND(I79="Scheduled",J79=""),"Add tour date",IF(AND(I79="Completed",J79=""),"Add tour date",IF(AND(J79&lt;&gt;"",I79="Not Scheduled"),"Check status",IF(AND(I79="Completed",ISNUMBER(J79),J79&gt;TODAY()),"Check date",IF(AND(J79&lt;&gt;"",K79=""),"Add tour time","OK"))))))</f>
        <v/>
      </c>
      <c r="T79" s="20">
        <f>IF(A79="","",IF(B79="","Add prospect label",IF(OR(C79="",NOT(ISNUMBER(C79))),"Add inquiry date",IF(AND(F79&lt;&gt;"",OR(NOT(ISNUMBER(F79)),F79&lt;C79)),"Check start date",IF(AND(J79&lt;&gt;"",OR(NOT(ISNUMBER(J79)),J79&lt;C79)),"Check tour date",IF(AND(M79&lt;&gt;"",OR(NOT(ISNUMBER(M79)),M79&lt;C79)),"Check follow-up date",IF(AND(O79&lt;&gt;"",OR(NOT(ISNUMBER(O79)),O79&lt;C79)),"Check outcome date",IF(AND(OR(N79="Enrolled",N79="Declined",N79="No Response"),O79=""),"Add outcome date",IF(COUNTIF($A$5:$A$104,A79)&gt;1,"Duplicate ID","OK")))))))))</f>
        <v/>
      </c>
    </row>
    <row r="80" ht="31" customHeight="1">
      <c r="A80" s="15" t="n"/>
      <c r="B80" s="16" t="n"/>
      <c r="C80" s="17" t="n"/>
      <c r="D80" s="15" t="n"/>
      <c r="E80" s="15" t="n"/>
      <c r="F80" s="17" t="n"/>
      <c r="G80" s="15" t="n"/>
      <c r="H80" s="15" t="n"/>
      <c r="I80" s="15" t="n"/>
      <c r="J80" s="17" t="n"/>
      <c r="K80" s="18" t="n"/>
      <c r="L80" s="17" t="n"/>
      <c r="M80" s="17" t="n"/>
      <c r="N80" s="15" t="n"/>
      <c r="O80" s="17" t="n"/>
      <c r="P80" s="16" t="n"/>
      <c r="Q80" s="21">
        <f>IF(A80="","",IF(OR(C80="",NOT(ISNUMBER(C80))),"",IF(AND(O80&lt;&gt;"",ISNUMBER(O80)),MAX(0,O80-C80),MAX(0,TODAY()-C80))))</f>
        <v/>
      </c>
      <c r="R80" s="22">
        <f>IF(A80="","",IF(OR(N80="Enrolled",N80="Declined",N80="No Response"),"Closed",IF(M80&lt;&gt;"","Complete",IF(L80="","Set due date",IF(NOT(ISNUMBER(L80)),"Check date",IF(L80&lt;TODAY(),"Overdue",IF(L80=TODAY(),"Due today",IF(L80&lt;=TODAY()+Assumptions!$B$4,"Due soon","Upcoming"))))))))</f>
        <v/>
      </c>
      <c r="S80" s="22">
        <f>IF(A80="","",IF(AND(I80="Scheduled",J80=""),"Add tour date",IF(AND(I80="Completed",J80=""),"Add tour date",IF(AND(J80&lt;&gt;"",I80="Not Scheduled"),"Check status",IF(AND(I80="Completed",ISNUMBER(J80),J80&gt;TODAY()),"Check date",IF(AND(J80&lt;&gt;"",K80=""),"Add tour time","OK"))))))</f>
        <v/>
      </c>
      <c r="T80" s="22">
        <f>IF(A80="","",IF(B80="","Add prospect label",IF(OR(C80="",NOT(ISNUMBER(C80))),"Add inquiry date",IF(AND(F80&lt;&gt;"",OR(NOT(ISNUMBER(F80)),F80&lt;C80)),"Check start date",IF(AND(J80&lt;&gt;"",OR(NOT(ISNUMBER(J80)),J80&lt;C80)),"Check tour date",IF(AND(M80&lt;&gt;"",OR(NOT(ISNUMBER(M80)),M80&lt;C80)),"Check follow-up date",IF(AND(O80&lt;&gt;"",OR(NOT(ISNUMBER(O80)),O80&lt;C80)),"Check outcome date",IF(AND(OR(N80="Enrolled",N80="Declined",N80="No Response"),O80=""),"Add outcome date",IF(COUNTIF($A$5:$A$104,A80)&gt;1,"Duplicate ID","OK")))))))))</f>
        <v/>
      </c>
    </row>
    <row r="81" ht="31" customHeight="1">
      <c r="A81" s="15" t="n"/>
      <c r="B81" s="16" t="n"/>
      <c r="C81" s="17" t="n"/>
      <c r="D81" s="15" t="n"/>
      <c r="E81" s="15" t="n"/>
      <c r="F81" s="17" t="n"/>
      <c r="G81" s="15" t="n"/>
      <c r="H81" s="15" t="n"/>
      <c r="I81" s="15" t="n"/>
      <c r="J81" s="17" t="n"/>
      <c r="K81" s="18" t="n"/>
      <c r="L81" s="17" t="n"/>
      <c r="M81" s="17" t="n"/>
      <c r="N81" s="15" t="n"/>
      <c r="O81" s="17" t="n"/>
      <c r="P81" s="16" t="n"/>
      <c r="Q81" s="19">
        <f>IF(A81="","",IF(OR(C81="",NOT(ISNUMBER(C81))),"",IF(AND(O81&lt;&gt;"",ISNUMBER(O81)),MAX(0,O81-C81),MAX(0,TODAY()-C81))))</f>
        <v/>
      </c>
      <c r="R81" s="20">
        <f>IF(A81="","",IF(OR(N81="Enrolled",N81="Declined",N81="No Response"),"Closed",IF(M81&lt;&gt;"","Complete",IF(L81="","Set due date",IF(NOT(ISNUMBER(L81)),"Check date",IF(L81&lt;TODAY(),"Overdue",IF(L81=TODAY(),"Due today",IF(L81&lt;=TODAY()+Assumptions!$B$4,"Due soon","Upcoming"))))))))</f>
        <v/>
      </c>
      <c r="S81" s="20">
        <f>IF(A81="","",IF(AND(I81="Scheduled",J81=""),"Add tour date",IF(AND(I81="Completed",J81=""),"Add tour date",IF(AND(J81&lt;&gt;"",I81="Not Scheduled"),"Check status",IF(AND(I81="Completed",ISNUMBER(J81),J81&gt;TODAY()),"Check date",IF(AND(J81&lt;&gt;"",K81=""),"Add tour time","OK"))))))</f>
        <v/>
      </c>
      <c r="T81" s="20">
        <f>IF(A81="","",IF(B81="","Add prospect label",IF(OR(C81="",NOT(ISNUMBER(C81))),"Add inquiry date",IF(AND(F81&lt;&gt;"",OR(NOT(ISNUMBER(F81)),F81&lt;C81)),"Check start date",IF(AND(J81&lt;&gt;"",OR(NOT(ISNUMBER(J81)),J81&lt;C81)),"Check tour date",IF(AND(M81&lt;&gt;"",OR(NOT(ISNUMBER(M81)),M81&lt;C81)),"Check follow-up date",IF(AND(O81&lt;&gt;"",OR(NOT(ISNUMBER(O81)),O81&lt;C81)),"Check outcome date",IF(AND(OR(N81="Enrolled",N81="Declined",N81="No Response"),O81=""),"Add outcome date",IF(COUNTIF($A$5:$A$104,A81)&gt;1,"Duplicate ID","OK")))))))))</f>
        <v/>
      </c>
    </row>
    <row r="82" ht="31" customHeight="1">
      <c r="A82" s="15" t="n"/>
      <c r="B82" s="16" t="n"/>
      <c r="C82" s="17" t="n"/>
      <c r="D82" s="15" t="n"/>
      <c r="E82" s="15" t="n"/>
      <c r="F82" s="17" t="n"/>
      <c r="G82" s="15" t="n"/>
      <c r="H82" s="15" t="n"/>
      <c r="I82" s="15" t="n"/>
      <c r="J82" s="17" t="n"/>
      <c r="K82" s="18" t="n"/>
      <c r="L82" s="17" t="n"/>
      <c r="M82" s="17" t="n"/>
      <c r="N82" s="15" t="n"/>
      <c r="O82" s="17" t="n"/>
      <c r="P82" s="16" t="n"/>
      <c r="Q82" s="21">
        <f>IF(A82="","",IF(OR(C82="",NOT(ISNUMBER(C82))),"",IF(AND(O82&lt;&gt;"",ISNUMBER(O82)),MAX(0,O82-C82),MAX(0,TODAY()-C82))))</f>
        <v/>
      </c>
      <c r="R82" s="22">
        <f>IF(A82="","",IF(OR(N82="Enrolled",N82="Declined",N82="No Response"),"Closed",IF(M82&lt;&gt;"","Complete",IF(L82="","Set due date",IF(NOT(ISNUMBER(L82)),"Check date",IF(L82&lt;TODAY(),"Overdue",IF(L82=TODAY(),"Due today",IF(L82&lt;=TODAY()+Assumptions!$B$4,"Due soon","Upcoming"))))))))</f>
        <v/>
      </c>
      <c r="S82" s="22">
        <f>IF(A82="","",IF(AND(I82="Scheduled",J82=""),"Add tour date",IF(AND(I82="Completed",J82=""),"Add tour date",IF(AND(J82&lt;&gt;"",I82="Not Scheduled"),"Check status",IF(AND(I82="Completed",ISNUMBER(J82),J82&gt;TODAY()),"Check date",IF(AND(J82&lt;&gt;"",K82=""),"Add tour time","OK"))))))</f>
        <v/>
      </c>
      <c r="T82" s="22">
        <f>IF(A82="","",IF(B82="","Add prospect label",IF(OR(C82="",NOT(ISNUMBER(C82))),"Add inquiry date",IF(AND(F82&lt;&gt;"",OR(NOT(ISNUMBER(F82)),F82&lt;C82)),"Check start date",IF(AND(J82&lt;&gt;"",OR(NOT(ISNUMBER(J82)),J82&lt;C82)),"Check tour date",IF(AND(M82&lt;&gt;"",OR(NOT(ISNUMBER(M82)),M82&lt;C82)),"Check follow-up date",IF(AND(O82&lt;&gt;"",OR(NOT(ISNUMBER(O82)),O82&lt;C82)),"Check outcome date",IF(AND(OR(N82="Enrolled",N82="Declined",N82="No Response"),O82=""),"Add outcome date",IF(COUNTIF($A$5:$A$104,A82)&gt;1,"Duplicate ID","OK")))))))))</f>
        <v/>
      </c>
    </row>
    <row r="83" ht="31" customHeight="1">
      <c r="A83" s="15" t="n"/>
      <c r="B83" s="16" t="n"/>
      <c r="C83" s="17" t="n"/>
      <c r="D83" s="15" t="n"/>
      <c r="E83" s="15" t="n"/>
      <c r="F83" s="17" t="n"/>
      <c r="G83" s="15" t="n"/>
      <c r="H83" s="15" t="n"/>
      <c r="I83" s="15" t="n"/>
      <c r="J83" s="17" t="n"/>
      <c r="K83" s="18" t="n"/>
      <c r="L83" s="17" t="n"/>
      <c r="M83" s="17" t="n"/>
      <c r="N83" s="15" t="n"/>
      <c r="O83" s="17" t="n"/>
      <c r="P83" s="16" t="n"/>
      <c r="Q83" s="19">
        <f>IF(A83="","",IF(OR(C83="",NOT(ISNUMBER(C83))),"",IF(AND(O83&lt;&gt;"",ISNUMBER(O83)),MAX(0,O83-C83),MAX(0,TODAY()-C83))))</f>
        <v/>
      </c>
      <c r="R83" s="20">
        <f>IF(A83="","",IF(OR(N83="Enrolled",N83="Declined",N83="No Response"),"Closed",IF(M83&lt;&gt;"","Complete",IF(L83="","Set due date",IF(NOT(ISNUMBER(L83)),"Check date",IF(L83&lt;TODAY(),"Overdue",IF(L83=TODAY(),"Due today",IF(L83&lt;=TODAY()+Assumptions!$B$4,"Due soon","Upcoming"))))))))</f>
        <v/>
      </c>
      <c r="S83" s="20">
        <f>IF(A83="","",IF(AND(I83="Scheduled",J83=""),"Add tour date",IF(AND(I83="Completed",J83=""),"Add tour date",IF(AND(J83&lt;&gt;"",I83="Not Scheduled"),"Check status",IF(AND(I83="Completed",ISNUMBER(J83),J83&gt;TODAY()),"Check date",IF(AND(J83&lt;&gt;"",K83=""),"Add tour time","OK"))))))</f>
        <v/>
      </c>
      <c r="T83" s="20">
        <f>IF(A83="","",IF(B83="","Add prospect label",IF(OR(C83="",NOT(ISNUMBER(C83))),"Add inquiry date",IF(AND(F83&lt;&gt;"",OR(NOT(ISNUMBER(F83)),F83&lt;C83)),"Check start date",IF(AND(J83&lt;&gt;"",OR(NOT(ISNUMBER(J83)),J83&lt;C83)),"Check tour date",IF(AND(M83&lt;&gt;"",OR(NOT(ISNUMBER(M83)),M83&lt;C83)),"Check follow-up date",IF(AND(O83&lt;&gt;"",OR(NOT(ISNUMBER(O83)),O83&lt;C83)),"Check outcome date",IF(AND(OR(N83="Enrolled",N83="Declined",N83="No Response"),O83=""),"Add outcome date",IF(COUNTIF($A$5:$A$104,A83)&gt;1,"Duplicate ID","OK")))))))))</f>
        <v/>
      </c>
    </row>
    <row r="84" ht="31" customHeight="1">
      <c r="A84" s="15" t="n"/>
      <c r="B84" s="16" t="n"/>
      <c r="C84" s="17" t="n"/>
      <c r="D84" s="15" t="n"/>
      <c r="E84" s="15" t="n"/>
      <c r="F84" s="17" t="n"/>
      <c r="G84" s="15" t="n"/>
      <c r="H84" s="15" t="n"/>
      <c r="I84" s="15" t="n"/>
      <c r="J84" s="17" t="n"/>
      <c r="K84" s="18" t="n"/>
      <c r="L84" s="17" t="n"/>
      <c r="M84" s="17" t="n"/>
      <c r="N84" s="15" t="n"/>
      <c r="O84" s="17" t="n"/>
      <c r="P84" s="16" t="n"/>
      <c r="Q84" s="21">
        <f>IF(A84="","",IF(OR(C84="",NOT(ISNUMBER(C84))),"",IF(AND(O84&lt;&gt;"",ISNUMBER(O84)),MAX(0,O84-C84),MAX(0,TODAY()-C84))))</f>
        <v/>
      </c>
      <c r="R84" s="22">
        <f>IF(A84="","",IF(OR(N84="Enrolled",N84="Declined",N84="No Response"),"Closed",IF(M84&lt;&gt;"","Complete",IF(L84="","Set due date",IF(NOT(ISNUMBER(L84)),"Check date",IF(L84&lt;TODAY(),"Overdue",IF(L84=TODAY(),"Due today",IF(L84&lt;=TODAY()+Assumptions!$B$4,"Due soon","Upcoming"))))))))</f>
        <v/>
      </c>
      <c r="S84" s="22">
        <f>IF(A84="","",IF(AND(I84="Scheduled",J84=""),"Add tour date",IF(AND(I84="Completed",J84=""),"Add tour date",IF(AND(J84&lt;&gt;"",I84="Not Scheduled"),"Check status",IF(AND(I84="Completed",ISNUMBER(J84),J84&gt;TODAY()),"Check date",IF(AND(J84&lt;&gt;"",K84=""),"Add tour time","OK"))))))</f>
        <v/>
      </c>
      <c r="T84" s="22">
        <f>IF(A84="","",IF(B84="","Add prospect label",IF(OR(C84="",NOT(ISNUMBER(C84))),"Add inquiry date",IF(AND(F84&lt;&gt;"",OR(NOT(ISNUMBER(F84)),F84&lt;C84)),"Check start date",IF(AND(J84&lt;&gt;"",OR(NOT(ISNUMBER(J84)),J84&lt;C84)),"Check tour date",IF(AND(M84&lt;&gt;"",OR(NOT(ISNUMBER(M84)),M84&lt;C84)),"Check follow-up date",IF(AND(O84&lt;&gt;"",OR(NOT(ISNUMBER(O84)),O84&lt;C84)),"Check outcome date",IF(AND(OR(N84="Enrolled",N84="Declined",N84="No Response"),O84=""),"Add outcome date",IF(COUNTIF($A$5:$A$104,A84)&gt;1,"Duplicate ID","OK")))))))))</f>
        <v/>
      </c>
    </row>
    <row r="85" ht="31" customHeight="1">
      <c r="A85" s="15" t="n"/>
      <c r="B85" s="16" t="n"/>
      <c r="C85" s="17" t="n"/>
      <c r="D85" s="15" t="n"/>
      <c r="E85" s="15" t="n"/>
      <c r="F85" s="17" t="n"/>
      <c r="G85" s="15" t="n"/>
      <c r="H85" s="15" t="n"/>
      <c r="I85" s="15" t="n"/>
      <c r="J85" s="17" t="n"/>
      <c r="K85" s="18" t="n"/>
      <c r="L85" s="17" t="n"/>
      <c r="M85" s="17" t="n"/>
      <c r="N85" s="15" t="n"/>
      <c r="O85" s="17" t="n"/>
      <c r="P85" s="16" t="n"/>
      <c r="Q85" s="19">
        <f>IF(A85="","",IF(OR(C85="",NOT(ISNUMBER(C85))),"",IF(AND(O85&lt;&gt;"",ISNUMBER(O85)),MAX(0,O85-C85),MAX(0,TODAY()-C85))))</f>
        <v/>
      </c>
      <c r="R85" s="20">
        <f>IF(A85="","",IF(OR(N85="Enrolled",N85="Declined",N85="No Response"),"Closed",IF(M85&lt;&gt;"","Complete",IF(L85="","Set due date",IF(NOT(ISNUMBER(L85)),"Check date",IF(L85&lt;TODAY(),"Overdue",IF(L85=TODAY(),"Due today",IF(L85&lt;=TODAY()+Assumptions!$B$4,"Due soon","Upcoming"))))))))</f>
        <v/>
      </c>
      <c r="S85" s="20">
        <f>IF(A85="","",IF(AND(I85="Scheduled",J85=""),"Add tour date",IF(AND(I85="Completed",J85=""),"Add tour date",IF(AND(J85&lt;&gt;"",I85="Not Scheduled"),"Check status",IF(AND(I85="Completed",ISNUMBER(J85),J85&gt;TODAY()),"Check date",IF(AND(J85&lt;&gt;"",K85=""),"Add tour time","OK"))))))</f>
        <v/>
      </c>
      <c r="T85" s="20">
        <f>IF(A85="","",IF(B85="","Add prospect label",IF(OR(C85="",NOT(ISNUMBER(C85))),"Add inquiry date",IF(AND(F85&lt;&gt;"",OR(NOT(ISNUMBER(F85)),F85&lt;C85)),"Check start date",IF(AND(J85&lt;&gt;"",OR(NOT(ISNUMBER(J85)),J85&lt;C85)),"Check tour date",IF(AND(M85&lt;&gt;"",OR(NOT(ISNUMBER(M85)),M85&lt;C85)),"Check follow-up date",IF(AND(O85&lt;&gt;"",OR(NOT(ISNUMBER(O85)),O85&lt;C85)),"Check outcome date",IF(AND(OR(N85="Enrolled",N85="Declined",N85="No Response"),O85=""),"Add outcome date",IF(COUNTIF($A$5:$A$104,A85)&gt;1,"Duplicate ID","OK")))))))))</f>
        <v/>
      </c>
    </row>
    <row r="86" ht="31" customHeight="1">
      <c r="A86" s="15" t="n"/>
      <c r="B86" s="16" t="n"/>
      <c r="C86" s="17" t="n"/>
      <c r="D86" s="15" t="n"/>
      <c r="E86" s="15" t="n"/>
      <c r="F86" s="17" t="n"/>
      <c r="G86" s="15" t="n"/>
      <c r="H86" s="15" t="n"/>
      <c r="I86" s="15" t="n"/>
      <c r="J86" s="17" t="n"/>
      <c r="K86" s="18" t="n"/>
      <c r="L86" s="17" t="n"/>
      <c r="M86" s="17" t="n"/>
      <c r="N86" s="15" t="n"/>
      <c r="O86" s="17" t="n"/>
      <c r="P86" s="16" t="n"/>
      <c r="Q86" s="21">
        <f>IF(A86="","",IF(OR(C86="",NOT(ISNUMBER(C86))),"",IF(AND(O86&lt;&gt;"",ISNUMBER(O86)),MAX(0,O86-C86),MAX(0,TODAY()-C86))))</f>
        <v/>
      </c>
      <c r="R86" s="22">
        <f>IF(A86="","",IF(OR(N86="Enrolled",N86="Declined",N86="No Response"),"Closed",IF(M86&lt;&gt;"","Complete",IF(L86="","Set due date",IF(NOT(ISNUMBER(L86)),"Check date",IF(L86&lt;TODAY(),"Overdue",IF(L86=TODAY(),"Due today",IF(L86&lt;=TODAY()+Assumptions!$B$4,"Due soon","Upcoming"))))))))</f>
        <v/>
      </c>
      <c r="S86" s="22">
        <f>IF(A86="","",IF(AND(I86="Scheduled",J86=""),"Add tour date",IF(AND(I86="Completed",J86=""),"Add tour date",IF(AND(J86&lt;&gt;"",I86="Not Scheduled"),"Check status",IF(AND(I86="Completed",ISNUMBER(J86),J86&gt;TODAY()),"Check date",IF(AND(J86&lt;&gt;"",K86=""),"Add tour time","OK"))))))</f>
        <v/>
      </c>
      <c r="T86" s="22">
        <f>IF(A86="","",IF(B86="","Add prospect label",IF(OR(C86="",NOT(ISNUMBER(C86))),"Add inquiry date",IF(AND(F86&lt;&gt;"",OR(NOT(ISNUMBER(F86)),F86&lt;C86)),"Check start date",IF(AND(J86&lt;&gt;"",OR(NOT(ISNUMBER(J86)),J86&lt;C86)),"Check tour date",IF(AND(M86&lt;&gt;"",OR(NOT(ISNUMBER(M86)),M86&lt;C86)),"Check follow-up date",IF(AND(O86&lt;&gt;"",OR(NOT(ISNUMBER(O86)),O86&lt;C86)),"Check outcome date",IF(AND(OR(N86="Enrolled",N86="Declined",N86="No Response"),O86=""),"Add outcome date",IF(COUNTIF($A$5:$A$104,A86)&gt;1,"Duplicate ID","OK")))))))))</f>
        <v/>
      </c>
    </row>
    <row r="87" ht="31" customHeight="1">
      <c r="A87" s="15" t="n"/>
      <c r="B87" s="16" t="n"/>
      <c r="C87" s="17" t="n"/>
      <c r="D87" s="15" t="n"/>
      <c r="E87" s="15" t="n"/>
      <c r="F87" s="17" t="n"/>
      <c r="G87" s="15" t="n"/>
      <c r="H87" s="15" t="n"/>
      <c r="I87" s="15" t="n"/>
      <c r="J87" s="17" t="n"/>
      <c r="K87" s="18" t="n"/>
      <c r="L87" s="17" t="n"/>
      <c r="M87" s="17" t="n"/>
      <c r="N87" s="15" t="n"/>
      <c r="O87" s="17" t="n"/>
      <c r="P87" s="16" t="n"/>
      <c r="Q87" s="19">
        <f>IF(A87="","",IF(OR(C87="",NOT(ISNUMBER(C87))),"",IF(AND(O87&lt;&gt;"",ISNUMBER(O87)),MAX(0,O87-C87),MAX(0,TODAY()-C87))))</f>
        <v/>
      </c>
      <c r="R87" s="20">
        <f>IF(A87="","",IF(OR(N87="Enrolled",N87="Declined",N87="No Response"),"Closed",IF(M87&lt;&gt;"","Complete",IF(L87="","Set due date",IF(NOT(ISNUMBER(L87)),"Check date",IF(L87&lt;TODAY(),"Overdue",IF(L87=TODAY(),"Due today",IF(L87&lt;=TODAY()+Assumptions!$B$4,"Due soon","Upcoming"))))))))</f>
        <v/>
      </c>
      <c r="S87" s="20">
        <f>IF(A87="","",IF(AND(I87="Scheduled",J87=""),"Add tour date",IF(AND(I87="Completed",J87=""),"Add tour date",IF(AND(J87&lt;&gt;"",I87="Not Scheduled"),"Check status",IF(AND(I87="Completed",ISNUMBER(J87),J87&gt;TODAY()),"Check date",IF(AND(J87&lt;&gt;"",K87=""),"Add tour time","OK"))))))</f>
        <v/>
      </c>
      <c r="T87" s="20">
        <f>IF(A87="","",IF(B87="","Add prospect label",IF(OR(C87="",NOT(ISNUMBER(C87))),"Add inquiry date",IF(AND(F87&lt;&gt;"",OR(NOT(ISNUMBER(F87)),F87&lt;C87)),"Check start date",IF(AND(J87&lt;&gt;"",OR(NOT(ISNUMBER(J87)),J87&lt;C87)),"Check tour date",IF(AND(M87&lt;&gt;"",OR(NOT(ISNUMBER(M87)),M87&lt;C87)),"Check follow-up date",IF(AND(O87&lt;&gt;"",OR(NOT(ISNUMBER(O87)),O87&lt;C87)),"Check outcome date",IF(AND(OR(N87="Enrolled",N87="Declined",N87="No Response"),O87=""),"Add outcome date",IF(COUNTIF($A$5:$A$104,A87)&gt;1,"Duplicate ID","OK")))))))))</f>
        <v/>
      </c>
    </row>
    <row r="88" ht="31" customHeight="1">
      <c r="A88" s="15" t="n"/>
      <c r="B88" s="16" t="n"/>
      <c r="C88" s="17" t="n"/>
      <c r="D88" s="15" t="n"/>
      <c r="E88" s="15" t="n"/>
      <c r="F88" s="17" t="n"/>
      <c r="G88" s="15" t="n"/>
      <c r="H88" s="15" t="n"/>
      <c r="I88" s="15" t="n"/>
      <c r="J88" s="17" t="n"/>
      <c r="K88" s="18" t="n"/>
      <c r="L88" s="17" t="n"/>
      <c r="M88" s="17" t="n"/>
      <c r="N88" s="15" t="n"/>
      <c r="O88" s="17" t="n"/>
      <c r="P88" s="16" t="n"/>
      <c r="Q88" s="21">
        <f>IF(A88="","",IF(OR(C88="",NOT(ISNUMBER(C88))),"",IF(AND(O88&lt;&gt;"",ISNUMBER(O88)),MAX(0,O88-C88),MAX(0,TODAY()-C88))))</f>
        <v/>
      </c>
      <c r="R88" s="22">
        <f>IF(A88="","",IF(OR(N88="Enrolled",N88="Declined",N88="No Response"),"Closed",IF(M88&lt;&gt;"","Complete",IF(L88="","Set due date",IF(NOT(ISNUMBER(L88)),"Check date",IF(L88&lt;TODAY(),"Overdue",IF(L88=TODAY(),"Due today",IF(L88&lt;=TODAY()+Assumptions!$B$4,"Due soon","Upcoming"))))))))</f>
        <v/>
      </c>
      <c r="S88" s="22">
        <f>IF(A88="","",IF(AND(I88="Scheduled",J88=""),"Add tour date",IF(AND(I88="Completed",J88=""),"Add tour date",IF(AND(J88&lt;&gt;"",I88="Not Scheduled"),"Check status",IF(AND(I88="Completed",ISNUMBER(J88),J88&gt;TODAY()),"Check date",IF(AND(J88&lt;&gt;"",K88=""),"Add tour time","OK"))))))</f>
        <v/>
      </c>
      <c r="T88" s="22">
        <f>IF(A88="","",IF(B88="","Add prospect label",IF(OR(C88="",NOT(ISNUMBER(C88))),"Add inquiry date",IF(AND(F88&lt;&gt;"",OR(NOT(ISNUMBER(F88)),F88&lt;C88)),"Check start date",IF(AND(J88&lt;&gt;"",OR(NOT(ISNUMBER(J88)),J88&lt;C88)),"Check tour date",IF(AND(M88&lt;&gt;"",OR(NOT(ISNUMBER(M88)),M88&lt;C88)),"Check follow-up date",IF(AND(O88&lt;&gt;"",OR(NOT(ISNUMBER(O88)),O88&lt;C88)),"Check outcome date",IF(AND(OR(N88="Enrolled",N88="Declined",N88="No Response"),O88=""),"Add outcome date",IF(COUNTIF($A$5:$A$104,A88)&gt;1,"Duplicate ID","OK")))))))))</f>
        <v/>
      </c>
    </row>
    <row r="89" ht="31" customHeight="1">
      <c r="A89" s="15" t="n"/>
      <c r="B89" s="16" t="n"/>
      <c r="C89" s="17" t="n"/>
      <c r="D89" s="15" t="n"/>
      <c r="E89" s="15" t="n"/>
      <c r="F89" s="17" t="n"/>
      <c r="G89" s="15" t="n"/>
      <c r="H89" s="15" t="n"/>
      <c r="I89" s="15" t="n"/>
      <c r="J89" s="17" t="n"/>
      <c r="K89" s="18" t="n"/>
      <c r="L89" s="17" t="n"/>
      <c r="M89" s="17" t="n"/>
      <c r="N89" s="15" t="n"/>
      <c r="O89" s="17" t="n"/>
      <c r="P89" s="16" t="n"/>
      <c r="Q89" s="19">
        <f>IF(A89="","",IF(OR(C89="",NOT(ISNUMBER(C89))),"",IF(AND(O89&lt;&gt;"",ISNUMBER(O89)),MAX(0,O89-C89),MAX(0,TODAY()-C89))))</f>
        <v/>
      </c>
      <c r="R89" s="20">
        <f>IF(A89="","",IF(OR(N89="Enrolled",N89="Declined",N89="No Response"),"Closed",IF(M89&lt;&gt;"","Complete",IF(L89="","Set due date",IF(NOT(ISNUMBER(L89)),"Check date",IF(L89&lt;TODAY(),"Overdue",IF(L89=TODAY(),"Due today",IF(L89&lt;=TODAY()+Assumptions!$B$4,"Due soon","Upcoming"))))))))</f>
        <v/>
      </c>
      <c r="S89" s="20">
        <f>IF(A89="","",IF(AND(I89="Scheduled",J89=""),"Add tour date",IF(AND(I89="Completed",J89=""),"Add tour date",IF(AND(J89&lt;&gt;"",I89="Not Scheduled"),"Check status",IF(AND(I89="Completed",ISNUMBER(J89),J89&gt;TODAY()),"Check date",IF(AND(J89&lt;&gt;"",K89=""),"Add tour time","OK"))))))</f>
        <v/>
      </c>
      <c r="T89" s="20">
        <f>IF(A89="","",IF(B89="","Add prospect label",IF(OR(C89="",NOT(ISNUMBER(C89))),"Add inquiry date",IF(AND(F89&lt;&gt;"",OR(NOT(ISNUMBER(F89)),F89&lt;C89)),"Check start date",IF(AND(J89&lt;&gt;"",OR(NOT(ISNUMBER(J89)),J89&lt;C89)),"Check tour date",IF(AND(M89&lt;&gt;"",OR(NOT(ISNUMBER(M89)),M89&lt;C89)),"Check follow-up date",IF(AND(O89&lt;&gt;"",OR(NOT(ISNUMBER(O89)),O89&lt;C89)),"Check outcome date",IF(AND(OR(N89="Enrolled",N89="Declined",N89="No Response"),O89=""),"Add outcome date",IF(COUNTIF($A$5:$A$104,A89)&gt;1,"Duplicate ID","OK")))))))))</f>
        <v/>
      </c>
    </row>
    <row r="90" ht="31" customHeight="1">
      <c r="A90" s="15" t="n"/>
      <c r="B90" s="16" t="n"/>
      <c r="C90" s="17" t="n"/>
      <c r="D90" s="15" t="n"/>
      <c r="E90" s="15" t="n"/>
      <c r="F90" s="17" t="n"/>
      <c r="G90" s="15" t="n"/>
      <c r="H90" s="15" t="n"/>
      <c r="I90" s="15" t="n"/>
      <c r="J90" s="17" t="n"/>
      <c r="K90" s="18" t="n"/>
      <c r="L90" s="17" t="n"/>
      <c r="M90" s="17" t="n"/>
      <c r="N90" s="15" t="n"/>
      <c r="O90" s="17" t="n"/>
      <c r="P90" s="16" t="n"/>
      <c r="Q90" s="21">
        <f>IF(A90="","",IF(OR(C90="",NOT(ISNUMBER(C90))),"",IF(AND(O90&lt;&gt;"",ISNUMBER(O90)),MAX(0,O90-C90),MAX(0,TODAY()-C90))))</f>
        <v/>
      </c>
      <c r="R90" s="22">
        <f>IF(A90="","",IF(OR(N90="Enrolled",N90="Declined",N90="No Response"),"Closed",IF(M90&lt;&gt;"","Complete",IF(L90="","Set due date",IF(NOT(ISNUMBER(L90)),"Check date",IF(L90&lt;TODAY(),"Overdue",IF(L90=TODAY(),"Due today",IF(L90&lt;=TODAY()+Assumptions!$B$4,"Due soon","Upcoming"))))))))</f>
        <v/>
      </c>
      <c r="S90" s="22">
        <f>IF(A90="","",IF(AND(I90="Scheduled",J90=""),"Add tour date",IF(AND(I90="Completed",J90=""),"Add tour date",IF(AND(J90&lt;&gt;"",I90="Not Scheduled"),"Check status",IF(AND(I90="Completed",ISNUMBER(J90),J90&gt;TODAY()),"Check date",IF(AND(J90&lt;&gt;"",K90=""),"Add tour time","OK"))))))</f>
        <v/>
      </c>
      <c r="T90" s="22">
        <f>IF(A90="","",IF(B90="","Add prospect label",IF(OR(C90="",NOT(ISNUMBER(C90))),"Add inquiry date",IF(AND(F90&lt;&gt;"",OR(NOT(ISNUMBER(F90)),F90&lt;C90)),"Check start date",IF(AND(J90&lt;&gt;"",OR(NOT(ISNUMBER(J90)),J90&lt;C90)),"Check tour date",IF(AND(M90&lt;&gt;"",OR(NOT(ISNUMBER(M90)),M90&lt;C90)),"Check follow-up date",IF(AND(O90&lt;&gt;"",OR(NOT(ISNUMBER(O90)),O90&lt;C90)),"Check outcome date",IF(AND(OR(N90="Enrolled",N90="Declined",N90="No Response"),O90=""),"Add outcome date",IF(COUNTIF($A$5:$A$104,A90)&gt;1,"Duplicate ID","OK")))))))))</f>
        <v/>
      </c>
    </row>
    <row r="91" ht="31" customHeight="1">
      <c r="A91" s="15" t="n"/>
      <c r="B91" s="16" t="n"/>
      <c r="C91" s="17" t="n"/>
      <c r="D91" s="15" t="n"/>
      <c r="E91" s="15" t="n"/>
      <c r="F91" s="17" t="n"/>
      <c r="G91" s="15" t="n"/>
      <c r="H91" s="15" t="n"/>
      <c r="I91" s="15" t="n"/>
      <c r="J91" s="17" t="n"/>
      <c r="K91" s="18" t="n"/>
      <c r="L91" s="17" t="n"/>
      <c r="M91" s="17" t="n"/>
      <c r="N91" s="15" t="n"/>
      <c r="O91" s="17" t="n"/>
      <c r="P91" s="16" t="n"/>
      <c r="Q91" s="19">
        <f>IF(A91="","",IF(OR(C91="",NOT(ISNUMBER(C91))),"",IF(AND(O91&lt;&gt;"",ISNUMBER(O91)),MAX(0,O91-C91),MAX(0,TODAY()-C91))))</f>
        <v/>
      </c>
      <c r="R91" s="20">
        <f>IF(A91="","",IF(OR(N91="Enrolled",N91="Declined",N91="No Response"),"Closed",IF(M91&lt;&gt;"","Complete",IF(L91="","Set due date",IF(NOT(ISNUMBER(L91)),"Check date",IF(L91&lt;TODAY(),"Overdue",IF(L91=TODAY(),"Due today",IF(L91&lt;=TODAY()+Assumptions!$B$4,"Due soon","Upcoming"))))))))</f>
        <v/>
      </c>
      <c r="S91" s="20">
        <f>IF(A91="","",IF(AND(I91="Scheduled",J91=""),"Add tour date",IF(AND(I91="Completed",J91=""),"Add tour date",IF(AND(J91&lt;&gt;"",I91="Not Scheduled"),"Check status",IF(AND(I91="Completed",ISNUMBER(J91),J91&gt;TODAY()),"Check date",IF(AND(J91&lt;&gt;"",K91=""),"Add tour time","OK"))))))</f>
        <v/>
      </c>
      <c r="T91" s="20">
        <f>IF(A91="","",IF(B91="","Add prospect label",IF(OR(C91="",NOT(ISNUMBER(C91))),"Add inquiry date",IF(AND(F91&lt;&gt;"",OR(NOT(ISNUMBER(F91)),F91&lt;C91)),"Check start date",IF(AND(J91&lt;&gt;"",OR(NOT(ISNUMBER(J91)),J91&lt;C91)),"Check tour date",IF(AND(M91&lt;&gt;"",OR(NOT(ISNUMBER(M91)),M91&lt;C91)),"Check follow-up date",IF(AND(O91&lt;&gt;"",OR(NOT(ISNUMBER(O91)),O91&lt;C91)),"Check outcome date",IF(AND(OR(N91="Enrolled",N91="Declined",N91="No Response"),O91=""),"Add outcome date",IF(COUNTIF($A$5:$A$104,A91)&gt;1,"Duplicate ID","OK")))))))))</f>
        <v/>
      </c>
    </row>
    <row r="92" ht="31" customHeight="1">
      <c r="A92" s="15" t="n"/>
      <c r="B92" s="16" t="n"/>
      <c r="C92" s="17" t="n"/>
      <c r="D92" s="15" t="n"/>
      <c r="E92" s="15" t="n"/>
      <c r="F92" s="17" t="n"/>
      <c r="G92" s="15" t="n"/>
      <c r="H92" s="15" t="n"/>
      <c r="I92" s="15" t="n"/>
      <c r="J92" s="17" t="n"/>
      <c r="K92" s="18" t="n"/>
      <c r="L92" s="17" t="n"/>
      <c r="M92" s="17" t="n"/>
      <c r="N92" s="15" t="n"/>
      <c r="O92" s="17" t="n"/>
      <c r="P92" s="16" t="n"/>
      <c r="Q92" s="21">
        <f>IF(A92="","",IF(OR(C92="",NOT(ISNUMBER(C92))),"",IF(AND(O92&lt;&gt;"",ISNUMBER(O92)),MAX(0,O92-C92),MAX(0,TODAY()-C92))))</f>
        <v/>
      </c>
      <c r="R92" s="22">
        <f>IF(A92="","",IF(OR(N92="Enrolled",N92="Declined",N92="No Response"),"Closed",IF(M92&lt;&gt;"","Complete",IF(L92="","Set due date",IF(NOT(ISNUMBER(L92)),"Check date",IF(L92&lt;TODAY(),"Overdue",IF(L92=TODAY(),"Due today",IF(L92&lt;=TODAY()+Assumptions!$B$4,"Due soon","Upcoming"))))))))</f>
        <v/>
      </c>
      <c r="S92" s="22">
        <f>IF(A92="","",IF(AND(I92="Scheduled",J92=""),"Add tour date",IF(AND(I92="Completed",J92=""),"Add tour date",IF(AND(J92&lt;&gt;"",I92="Not Scheduled"),"Check status",IF(AND(I92="Completed",ISNUMBER(J92),J92&gt;TODAY()),"Check date",IF(AND(J92&lt;&gt;"",K92=""),"Add tour time","OK"))))))</f>
        <v/>
      </c>
      <c r="T92" s="22">
        <f>IF(A92="","",IF(B92="","Add prospect label",IF(OR(C92="",NOT(ISNUMBER(C92))),"Add inquiry date",IF(AND(F92&lt;&gt;"",OR(NOT(ISNUMBER(F92)),F92&lt;C92)),"Check start date",IF(AND(J92&lt;&gt;"",OR(NOT(ISNUMBER(J92)),J92&lt;C92)),"Check tour date",IF(AND(M92&lt;&gt;"",OR(NOT(ISNUMBER(M92)),M92&lt;C92)),"Check follow-up date",IF(AND(O92&lt;&gt;"",OR(NOT(ISNUMBER(O92)),O92&lt;C92)),"Check outcome date",IF(AND(OR(N92="Enrolled",N92="Declined",N92="No Response"),O92=""),"Add outcome date",IF(COUNTIF($A$5:$A$104,A92)&gt;1,"Duplicate ID","OK")))))))))</f>
        <v/>
      </c>
    </row>
    <row r="93" ht="31" customHeight="1">
      <c r="A93" s="15" t="n"/>
      <c r="B93" s="16" t="n"/>
      <c r="C93" s="17" t="n"/>
      <c r="D93" s="15" t="n"/>
      <c r="E93" s="15" t="n"/>
      <c r="F93" s="17" t="n"/>
      <c r="G93" s="15" t="n"/>
      <c r="H93" s="15" t="n"/>
      <c r="I93" s="15" t="n"/>
      <c r="J93" s="17" t="n"/>
      <c r="K93" s="18" t="n"/>
      <c r="L93" s="17" t="n"/>
      <c r="M93" s="17" t="n"/>
      <c r="N93" s="15" t="n"/>
      <c r="O93" s="17" t="n"/>
      <c r="P93" s="16" t="n"/>
      <c r="Q93" s="19">
        <f>IF(A93="","",IF(OR(C93="",NOT(ISNUMBER(C93))),"",IF(AND(O93&lt;&gt;"",ISNUMBER(O93)),MAX(0,O93-C93),MAX(0,TODAY()-C93))))</f>
        <v/>
      </c>
      <c r="R93" s="20">
        <f>IF(A93="","",IF(OR(N93="Enrolled",N93="Declined",N93="No Response"),"Closed",IF(M93&lt;&gt;"","Complete",IF(L93="","Set due date",IF(NOT(ISNUMBER(L93)),"Check date",IF(L93&lt;TODAY(),"Overdue",IF(L93=TODAY(),"Due today",IF(L93&lt;=TODAY()+Assumptions!$B$4,"Due soon","Upcoming"))))))))</f>
        <v/>
      </c>
      <c r="S93" s="20">
        <f>IF(A93="","",IF(AND(I93="Scheduled",J93=""),"Add tour date",IF(AND(I93="Completed",J93=""),"Add tour date",IF(AND(J93&lt;&gt;"",I93="Not Scheduled"),"Check status",IF(AND(I93="Completed",ISNUMBER(J93),J93&gt;TODAY()),"Check date",IF(AND(J93&lt;&gt;"",K93=""),"Add tour time","OK"))))))</f>
        <v/>
      </c>
      <c r="T93" s="20">
        <f>IF(A93="","",IF(B93="","Add prospect label",IF(OR(C93="",NOT(ISNUMBER(C93))),"Add inquiry date",IF(AND(F93&lt;&gt;"",OR(NOT(ISNUMBER(F93)),F93&lt;C93)),"Check start date",IF(AND(J93&lt;&gt;"",OR(NOT(ISNUMBER(J93)),J93&lt;C93)),"Check tour date",IF(AND(M93&lt;&gt;"",OR(NOT(ISNUMBER(M93)),M93&lt;C93)),"Check follow-up date",IF(AND(O93&lt;&gt;"",OR(NOT(ISNUMBER(O93)),O93&lt;C93)),"Check outcome date",IF(AND(OR(N93="Enrolled",N93="Declined",N93="No Response"),O93=""),"Add outcome date",IF(COUNTIF($A$5:$A$104,A93)&gt;1,"Duplicate ID","OK")))))))))</f>
        <v/>
      </c>
    </row>
    <row r="94" ht="31" customHeight="1">
      <c r="A94" s="15" t="n"/>
      <c r="B94" s="16" t="n"/>
      <c r="C94" s="17" t="n"/>
      <c r="D94" s="15" t="n"/>
      <c r="E94" s="15" t="n"/>
      <c r="F94" s="17" t="n"/>
      <c r="G94" s="15" t="n"/>
      <c r="H94" s="15" t="n"/>
      <c r="I94" s="15" t="n"/>
      <c r="J94" s="17" t="n"/>
      <c r="K94" s="18" t="n"/>
      <c r="L94" s="17" t="n"/>
      <c r="M94" s="17" t="n"/>
      <c r="N94" s="15" t="n"/>
      <c r="O94" s="17" t="n"/>
      <c r="P94" s="16" t="n"/>
      <c r="Q94" s="21">
        <f>IF(A94="","",IF(OR(C94="",NOT(ISNUMBER(C94))),"",IF(AND(O94&lt;&gt;"",ISNUMBER(O94)),MAX(0,O94-C94),MAX(0,TODAY()-C94))))</f>
        <v/>
      </c>
      <c r="R94" s="22">
        <f>IF(A94="","",IF(OR(N94="Enrolled",N94="Declined",N94="No Response"),"Closed",IF(M94&lt;&gt;"","Complete",IF(L94="","Set due date",IF(NOT(ISNUMBER(L94)),"Check date",IF(L94&lt;TODAY(),"Overdue",IF(L94=TODAY(),"Due today",IF(L94&lt;=TODAY()+Assumptions!$B$4,"Due soon","Upcoming"))))))))</f>
        <v/>
      </c>
      <c r="S94" s="22">
        <f>IF(A94="","",IF(AND(I94="Scheduled",J94=""),"Add tour date",IF(AND(I94="Completed",J94=""),"Add tour date",IF(AND(J94&lt;&gt;"",I94="Not Scheduled"),"Check status",IF(AND(I94="Completed",ISNUMBER(J94),J94&gt;TODAY()),"Check date",IF(AND(J94&lt;&gt;"",K94=""),"Add tour time","OK"))))))</f>
        <v/>
      </c>
      <c r="T94" s="22">
        <f>IF(A94="","",IF(B94="","Add prospect label",IF(OR(C94="",NOT(ISNUMBER(C94))),"Add inquiry date",IF(AND(F94&lt;&gt;"",OR(NOT(ISNUMBER(F94)),F94&lt;C94)),"Check start date",IF(AND(J94&lt;&gt;"",OR(NOT(ISNUMBER(J94)),J94&lt;C94)),"Check tour date",IF(AND(M94&lt;&gt;"",OR(NOT(ISNUMBER(M94)),M94&lt;C94)),"Check follow-up date",IF(AND(O94&lt;&gt;"",OR(NOT(ISNUMBER(O94)),O94&lt;C94)),"Check outcome date",IF(AND(OR(N94="Enrolled",N94="Declined",N94="No Response"),O94=""),"Add outcome date",IF(COUNTIF($A$5:$A$104,A94)&gt;1,"Duplicate ID","OK")))))))))</f>
        <v/>
      </c>
    </row>
    <row r="95" ht="31" customHeight="1">
      <c r="A95" s="15" t="n"/>
      <c r="B95" s="16" t="n"/>
      <c r="C95" s="17" t="n"/>
      <c r="D95" s="15" t="n"/>
      <c r="E95" s="15" t="n"/>
      <c r="F95" s="17" t="n"/>
      <c r="G95" s="15" t="n"/>
      <c r="H95" s="15" t="n"/>
      <c r="I95" s="15" t="n"/>
      <c r="J95" s="17" t="n"/>
      <c r="K95" s="18" t="n"/>
      <c r="L95" s="17" t="n"/>
      <c r="M95" s="17" t="n"/>
      <c r="N95" s="15" t="n"/>
      <c r="O95" s="17" t="n"/>
      <c r="P95" s="16" t="n"/>
      <c r="Q95" s="19">
        <f>IF(A95="","",IF(OR(C95="",NOT(ISNUMBER(C95))),"",IF(AND(O95&lt;&gt;"",ISNUMBER(O95)),MAX(0,O95-C95),MAX(0,TODAY()-C95))))</f>
        <v/>
      </c>
      <c r="R95" s="20">
        <f>IF(A95="","",IF(OR(N95="Enrolled",N95="Declined",N95="No Response"),"Closed",IF(M95&lt;&gt;"","Complete",IF(L95="","Set due date",IF(NOT(ISNUMBER(L95)),"Check date",IF(L95&lt;TODAY(),"Overdue",IF(L95=TODAY(),"Due today",IF(L95&lt;=TODAY()+Assumptions!$B$4,"Due soon","Upcoming"))))))))</f>
        <v/>
      </c>
      <c r="S95" s="20">
        <f>IF(A95="","",IF(AND(I95="Scheduled",J95=""),"Add tour date",IF(AND(I95="Completed",J95=""),"Add tour date",IF(AND(J95&lt;&gt;"",I95="Not Scheduled"),"Check status",IF(AND(I95="Completed",ISNUMBER(J95),J95&gt;TODAY()),"Check date",IF(AND(J95&lt;&gt;"",K95=""),"Add tour time","OK"))))))</f>
        <v/>
      </c>
      <c r="T95" s="20">
        <f>IF(A95="","",IF(B95="","Add prospect label",IF(OR(C95="",NOT(ISNUMBER(C95))),"Add inquiry date",IF(AND(F95&lt;&gt;"",OR(NOT(ISNUMBER(F95)),F95&lt;C95)),"Check start date",IF(AND(J95&lt;&gt;"",OR(NOT(ISNUMBER(J95)),J95&lt;C95)),"Check tour date",IF(AND(M95&lt;&gt;"",OR(NOT(ISNUMBER(M95)),M95&lt;C95)),"Check follow-up date",IF(AND(O95&lt;&gt;"",OR(NOT(ISNUMBER(O95)),O95&lt;C95)),"Check outcome date",IF(AND(OR(N95="Enrolled",N95="Declined",N95="No Response"),O95=""),"Add outcome date",IF(COUNTIF($A$5:$A$104,A95)&gt;1,"Duplicate ID","OK")))))))))</f>
        <v/>
      </c>
    </row>
    <row r="96" ht="31" customHeight="1">
      <c r="A96" s="15" t="n"/>
      <c r="B96" s="16" t="n"/>
      <c r="C96" s="17" t="n"/>
      <c r="D96" s="15" t="n"/>
      <c r="E96" s="15" t="n"/>
      <c r="F96" s="17" t="n"/>
      <c r="G96" s="15" t="n"/>
      <c r="H96" s="15" t="n"/>
      <c r="I96" s="15" t="n"/>
      <c r="J96" s="17" t="n"/>
      <c r="K96" s="18" t="n"/>
      <c r="L96" s="17" t="n"/>
      <c r="M96" s="17" t="n"/>
      <c r="N96" s="15" t="n"/>
      <c r="O96" s="17" t="n"/>
      <c r="P96" s="16" t="n"/>
      <c r="Q96" s="21">
        <f>IF(A96="","",IF(OR(C96="",NOT(ISNUMBER(C96))),"",IF(AND(O96&lt;&gt;"",ISNUMBER(O96)),MAX(0,O96-C96),MAX(0,TODAY()-C96))))</f>
        <v/>
      </c>
      <c r="R96" s="22">
        <f>IF(A96="","",IF(OR(N96="Enrolled",N96="Declined",N96="No Response"),"Closed",IF(M96&lt;&gt;"","Complete",IF(L96="","Set due date",IF(NOT(ISNUMBER(L96)),"Check date",IF(L96&lt;TODAY(),"Overdue",IF(L96=TODAY(),"Due today",IF(L96&lt;=TODAY()+Assumptions!$B$4,"Due soon","Upcoming"))))))))</f>
        <v/>
      </c>
      <c r="S96" s="22">
        <f>IF(A96="","",IF(AND(I96="Scheduled",J96=""),"Add tour date",IF(AND(I96="Completed",J96=""),"Add tour date",IF(AND(J96&lt;&gt;"",I96="Not Scheduled"),"Check status",IF(AND(I96="Completed",ISNUMBER(J96),J96&gt;TODAY()),"Check date",IF(AND(J96&lt;&gt;"",K96=""),"Add tour time","OK"))))))</f>
        <v/>
      </c>
      <c r="T96" s="22">
        <f>IF(A96="","",IF(B96="","Add prospect label",IF(OR(C96="",NOT(ISNUMBER(C96))),"Add inquiry date",IF(AND(F96&lt;&gt;"",OR(NOT(ISNUMBER(F96)),F96&lt;C96)),"Check start date",IF(AND(J96&lt;&gt;"",OR(NOT(ISNUMBER(J96)),J96&lt;C96)),"Check tour date",IF(AND(M96&lt;&gt;"",OR(NOT(ISNUMBER(M96)),M96&lt;C96)),"Check follow-up date",IF(AND(O96&lt;&gt;"",OR(NOT(ISNUMBER(O96)),O96&lt;C96)),"Check outcome date",IF(AND(OR(N96="Enrolled",N96="Declined",N96="No Response"),O96=""),"Add outcome date",IF(COUNTIF($A$5:$A$104,A96)&gt;1,"Duplicate ID","OK")))))))))</f>
        <v/>
      </c>
    </row>
    <row r="97" ht="31" customHeight="1">
      <c r="A97" s="15" t="n"/>
      <c r="B97" s="16" t="n"/>
      <c r="C97" s="17" t="n"/>
      <c r="D97" s="15" t="n"/>
      <c r="E97" s="15" t="n"/>
      <c r="F97" s="17" t="n"/>
      <c r="G97" s="15" t="n"/>
      <c r="H97" s="15" t="n"/>
      <c r="I97" s="15" t="n"/>
      <c r="J97" s="17" t="n"/>
      <c r="K97" s="18" t="n"/>
      <c r="L97" s="17" t="n"/>
      <c r="M97" s="17" t="n"/>
      <c r="N97" s="15" t="n"/>
      <c r="O97" s="17" t="n"/>
      <c r="P97" s="16" t="n"/>
      <c r="Q97" s="19">
        <f>IF(A97="","",IF(OR(C97="",NOT(ISNUMBER(C97))),"",IF(AND(O97&lt;&gt;"",ISNUMBER(O97)),MAX(0,O97-C97),MAX(0,TODAY()-C97))))</f>
        <v/>
      </c>
      <c r="R97" s="20">
        <f>IF(A97="","",IF(OR(N97="Enrolled",N97="Declined",N97="No Response"),"Closed",IF(M97&lt;&gt;"","Complete",IF(L97="","Set due date",IF(NOT(ISNUMBER(L97)),"Check date",IF(L97&lt;TODAY(),"Overdue",IF(L97=TODAY(),"Due today",IF(L97&lt;=TODAY()+Assumptions!$B$4,"Due soon","Upcoming"))))))))</f>
        <v/>
      </c>
      <c r="S97" s="20">
        <f>IF(A97="","",IF(AND(I97="Scheduled",J97=""),"Add tour date",IF(AND(I97="Completed",J97=""),"Add tour date",IF(AND(J97&lt;&gt;"",I97="Not Scheduled"),"Check status",IF(AND(I97="Completed",ISNUMBER(J97),J97&gt;TODAY()),"Check date",IF(AND(J97&lt;&gt;"",K97=""),"Add tour time","OK"))))))</f>
        <v/>
      </c>
      <c r="T97" s="20">
        <f>IF(A97="","",IF(B97="","Add prospect label",IF(OR(C97="",NOT(ISNUMBER(C97))),"Add inquiry date",IF(AND(F97&lt;&gt;"",OR(NOT(ISNUMBER(F97)),F97&lt;C97)),"Check start date",IF(AND(J97&lt;&gt;"",OR(NOT(ISNUMBER(J97)),J97&lt;C97)),"Check tour date",IF(AND(M97&lt;&gt;"",OR(NOT(ISNUMBER(M97)),M97&lt;C97)),"Check follow-up date",IF(AND(O97&lt;&gt;"",OR(NOT(ISNUMBER(O97)),O97&lt;C97)),"Check outcome date",IF(AND(OR(N97="Enrolled",N97="Declined",N97="No Response"),O97=""),"Add outcome date",IF(COUNTIF($A$5:$A$104,A97)&gt;1,"Duplicate ID","OK")))))))))</f>
        <v/>
      </c>
    </row>
    <row r="98" ht="31" customHeight="1">
      <c r="A98" s="15" t="n"/>
      <c r="B98" s="16" t="n"/>
      <c r="C98" s="17" t="n"/>
      <c r="D98" s="15" t="n"/>
      <c r="E98" s="15" t="n"/>
      <c r="F98" s="17" t="n"/>
      <c r="G98" s="15" t="n"/>
      <c r="H98" s="15" t="n"/>
      <c r="I98" s="15" t="n"/>
      <c r="J98" s="17" t="n"/>
      <c r="K98" s="18" t="n"/>
      <c r="L98" s="17" t="n"/>
      <c r="M98" s="17" t="n"/>
      <c r="N98" s="15" t="n"/>
      <c r="O98" s="17" t="n"/>
      <c r="P98" s="16" t="n"/>
      <c r="Q98" s="21">
        <f>IF(A98="","",IF(OR(C98="",NOT(ISNUMBER(C98))),"",IF(AND(O98&lt;&gt;"",ISNUMBER(O98)),MAX(0,O98-C98),MAX(0,TODAY()-C98))))</f>
        <v/>
      </c>
      <c r="R98" s="22">
        <f>IF(A98="","",IF(OR(N98="Enrolled",N98="Declined",N98="No Response"),"Closed",IF(M98&lt;&gt;"","Complete",IF(L98="","Set due date",IF(NOT(ISNUMBER(L98)),"Check date",IF(L98&lt;TODAY(),"Overdue",IF(L98=TODAY(),"Due today",IF(L98&lt;=TODAY()+Assumptions!$B$4,"Due soon","Upcoming"))))))))</f>
        <v/>
      </c>
      <c r="S98" s="22">
        <f>IF(A98="","",IF(AND(I98="Scheduled",J98=""),"Add tour date",IF(AND(I98="Completed",J98=""),"Add tour date",IF(AND(J98&lt;&gt;"",I98="Not Scheduled"),"Check status",IF(AND(I98="Completed",ISNUMBER(J98),J98&gt;TODAY()),"Check date",IF(AND(J98&lt;&gt;"",K98=""),"Add tour time","OK"))))))</f>
        <v/>
      </c>
      <c r="T98" s="22">
        <f>IF(A98="","",IF(B98="","Add prospect label",IF(OR(C98="",NOT(ISNUMBER(C98))),"Add inquiry date",IF(AND(F98&lt;&gt;"",OR(NOT(ISNUMBER(F98)),F98&lt;C98)),"Check start date",IF(AND(J98&lt;&gt;"",OR(NOT(ISNUMBER(J98)),J98&lt;C98)),"Check tour date",IF(AND(M98&lt;&gt;"",OR(NOT(ISNUMBER(M98)),M98&lt;C98)),"Check follow-up date",IF(AND(O98&lt;&gt;"",OR(NOT(ISNUMBER(O98)),O98&lt;C98)),"Check outcome date",IF(AND(OR(N98="Enrolled",N98="Declined",N98="No Response"),O98=""),"Add outcome date",IF(COUNTIF($A$5:$A$104,A98)&gt;1,"Duplicate ID","OK")))))))))</f>
        <v/>
      </c>
    </row>
    <row r="99" ht="31" customHeight="1">
      <c r="A99" s="15" t="n"/>
      <c r="B99" s="16" t="n"/>
      <c r="C99" s="17" t="n"/>
      <c r="D99" s="15" t="n"/>
      <c r="E99" s="15" t="n"/>
      <c r="F99" s="17" t="n"/>
      <c r="G99" s="15" t="n"/>
      <c r="H99" s="15" t="n"/>
      <c r="I99" s="15" t="n"/>
      <c r="J99" s="17" t="n"/>
      <c r="K99" s="18" t="n"/>
      <c r="L99" s="17" t="n"/>
      <c r="M99" s="17" t="n"/>
      <c r="N99" s="15" t="n"/>
      <c r="O99" s="17" t="n"/>
      <c r="P99" s="16" t="n"/>
      <c r="Q99" s="19">
        <f>IF(A99="","",IF(OR(C99="",NOT(ISNUMBER(C99))),"",IF(AND(O99&lt;&gt;"",ISNUMBER(O99)),MAX(0,O99-C99),MAX(0,TODAY()-C99))))</f>
        <v/>
      </c>
      <c r="R99" s="20">
        <f>IF(A99="","",IF(OR(N99="Enrolled",N99="Declined",N99="No Response"),"Closed",IF(M99&lt;&gt;"","Complete",IF(L99="","Set due date",IF(NOT(ISNUMBER(L99)),"Check date",IF(L99&lt;TODAY(),"Overdue",IF(L99=TODAY(),"Due today",IF(L99&lt;=TODAY()+Assumptions!$B$4,"Due soon","Upcoming"))))))))</f>
        <v/>
      </c>
      <c r="S99" s="20">
        <f>IF(A99="","",IF(AND(I99="Scheduled",J99=""),"Add tour date",IF(AND(I99="Completed",J99=""),"Add tour date",IF(AND(J99&lt;&gt;"",I99="Not Scheduled"),"Check status",IF(AND(I99="Completed",ISNUMBER(J99),J99&gt;TODAY()),"Check date",IF(AND(J99&lt;&gt;"",K99=""),"Add tour time","OK"))))))</f>
        <v/>
      </c>
      <c r="T99" s="20">
        <f>IF(A99="","",IF(B99="","Add prospect label",IF(OR(C99="",NOT(ISNUMBER(C99))),"Add inquiry date",IF(AND(F99&lt;&gt;"",OR(NOT(ISNUMBER(F99)),F99&lt;C99)),"Check start date",IF(AND(J99&lt;&gt;"",OR(NOT(ISNUMBER(J99)),J99&lt;C99)),"Check tour date",IF(AND(M99&lt;&gt;"",OR(NOT(ISNUMBER(M99)),M99&lt;C99)),"Check follow-up date",IF(AND(O99&lt;&gt;"",OR(NOT(ISNUMBER(O99)),O99&lt;C99)),"Check outcome date",IF(AND(OR(N99="Enrolled",N99="Declined",N99="No Response"),O99=""),"Add outcome date",IF(COUNTIF($A$5:$A$104,A99)&gt;1,"Duplicate ID","OK")))))))))</f>
        <v/>
      </c>
    </row>
    <row r="100" ht="31" customHeight="1">
      <c r="A100" s="15" t="n"/>
      <c r="B100" s="16" t="n"/>
      <c r="C100" s="17" t="n"/>
      <c r="D100" s="15" t="n"/>
      <c r="E100" s="15" t="n"/>
      <c r="F100" s="17" t="n"/>
      <c r="G100" s="15" t="n"/>
      <c r="H100" s="15" t="n"/>
      <c r="I100" s="15" t="n"/>
      <c r="J100" s="17" t="n"/>
      <c r="K100" s="18" t="n"/>
      <c r="L100" s="17" t="n"/>
      <c r="M100" s="17" t="n"/>
      <c r="N100" s="15" t="n"/>
      <c r="O100" s="17" t="n"/>
      <c r="P100" s="16" t="n"/>
      <c r="Q100" s="21">
        <f>IF(A100="","",IF(OR(C100="",NOT(ISNUMBER(C100))),"",IF(AND(O100&lt;&gt;"",ISNUMBER(O100)),MAX(0,O100-C100),MAX(0,TODAY()-C100))))</f>
        <v/>
      </c>
      <c r="R100" s="22">
        <f>IF(A100="","",IF(OR(N100="Enrolled",N100="Declined",N100="No Response"),"Closed",IF(M100&lt;&gt;"","Complete",IF(L100="","Set due date",IF(NOT(ISNUMBER(L100)),"Check date",IF(L100&lt;TODAY(),"Overdue",IF(L100=TODAY(),"Due today",IF(L100&lt;=TODAY()+Assumptions!$B$4,"Due soon","Upcoming"))))))))</f>
        <v/>
      </c>
      <c r="S100" s="22">
        <f>IF(A100="","",IF(AND(I100="Scheduled",J100=""),"Add tour date",IF(AND(I100="Completed",J100=""),"Add tour date",IF(AND(J100&lt;&gt;"",I100="Not Scheduled"),"Check status",IF(AND(I100="Completed",ISNUMBER(J100),J100&gt;TODAY()),"Check date",IF(AND(J100&lt;&gt;"",K100=""),"Add tour time","OK"))))))</f>
        <v/>
      </c>
      <c r="T100" s="22">
        <f>IF(A100="","",IF(B100="","Add prospect label",IF(OR(C100="",NOT(ISNUMBER(C100))),"Add inquiry date",IF(AND(F100&lt;&gt;"",OR(NOT(ISNUMBER(F100)),F100&lt;C100)),"Check start date",IF(AND(J100&lt;&gt;"",OR(NOT(ISNUMBER(J100)),J100&lt;C100)),"Check tour date",IF(AND(M100&lt;&gt;"",OR(NOT(ISNUMBER(M100)),M100&lt;C100)),"Check follow-up date",IF(AND(O100&lt;&gt;"",OR(NOT(ISNUMBER(O100)),O100&lt;C100)),"Check outcome date",IF(AND(OR(N100="Enrolled",N100="Declined",N100="No Response"),O100=""),"Add outcome date",IF(COUNTIF($A$5:$A$104,A100)&gt;1,"Duplicate ID","OK")))))))))</f>
        <v/>
      </c>
    </row>
    <row r="101" ht="31" customHeight="1">
      <c r="A101" s="15" t="n"/>
      <c r="B101" s="16" t="n"/>
      <c r="C101" s="17" t="n"/>
      <c r="D101" s="15" t="n"/>
      <c r="E101" s="15" t="n"/>
      <c r="F101" s="17" t="n"/>
      <c r="G101" s="15" t="n"/>
      <c r="H101" s="15" t="n"/>
      <c r="I101" s="15" t="n"/>
      <c r="J101" s="17" t="n"/>
      <c r="K101" s="18" t="n"/>
      <c r="L101" s="17" t="n"/>
      <c r="M101" s="17" t="n"/>
      <c r="N101" s="15" t="n"/>
      <c r="O101" s="17" t="n"/>
      <c r="P101" s="16" t="n"/>
      <c r="Q101" s="19">
        <f>IF(A101="","",IF(OR(C101="",NOT(ISNUMBER(C101))),"",IF(AND(O101&lt;&gt;"",ISNUMBER(O101)),MAX(0,O101-C101),MAX(0,TODAY()-C101))))</f>
        <v/>
      </c>
      <c r="R101" s="20">
        <f>IF(A101="","",IF(OR(N101="Enrolled",N101="Declined",N101="No Response"),"Closed",IF(M101&lt;&gt;"","Complete",IF(L101="","Set due date",IF(NOT(ISNUMBER(L101)),"Check date",IF(L101&lt;TODAY(),"Overdue",IF(L101=TODAY(),"Due today",IF(L101&lt;=TODAY()+Assumptions!$B$4,"Due soon","Upcoming"))))))))</f>
        <v/>
      </c>
      <c r="S101" s="20">
        <f>IF(A101="","",IF(AND(I101="Scheduled",J101=""),"Add tour date",IF(AND(I101="Completed",J101=""),"Add tour date",IF(AND(J101&lt;&gt;"",I101="Not Scheduled"),"Check status",IF(AND(I101="Completed",ISNUMBER(J101),J101&gt;TODAY()),"Check date",IF(AND(J101&lt;&gt;"",K101=""),"Add tour time","OK"))))))</f>
        <v/>
      </c>
      <c r="T101" s="20">
        <f>IF(A101="","",IF(B101="","Add prospect label",IF(OR(C101="",NOT(ISNUMBER(C101))),"Add inquiry date",IF(AND(F101&lt;&gt;"",OR(NOT(ISNUMBER(F101)),F101&lt;C101)),"Check start date",IF(AND(J101&lt;&gt;"",OR(NOT(ISNUMBER(J101)),J101&lt;C101)),"Check tour date",IF(AND(M101&lt;&gt;"",OR(NOT(ISNUMBER(M101)),M101&lt;C101)),"Check follow-up date",IF(AND(O101&lt;&gt;"",OR(NOT(ISNUMBER(O101)),O101&lt;C101)),"Check outcome date",IF(AND(OR(N101="Enrolled",N101="Declined",N101="No Response"),O101=""),"Add outcome date",IF(COUNTIF($A$5:$A$104,A101)&gt;1,"Duplicate ID","OK")))))))))</f>
        <v/>
      </c>
    </row>
    <row r="102" ht="31" customHeight="1">
      <c r="A102" s="15" t="n"/>
      <c r="B102" s="16" t="n"/>
      <c r="C102" s="17" t="n"/>
      <c r="D102" s="15" t="n"/>
      <c r="E102" s="15" t="n"/>
      <c r="F102" s="17" t="n"/>
      <c r="G102" s="15" t="n"/>
      <c r="H102" s="15" t="n"/>
      <c r="I102" s="15" t="n"/>
      <c r="J102" s="17" t="n"/>
      <c r="K102" s="18" t="n"/>
      <c r="L102" s="17" t="n"/>
      <c r="M102" s="17" t="n"/>
      <c r="N102" s="15" t="n"/>
      <c r="O102" s="17" t="n"/>
      <c r="P102" s="16" t="n"/>
      <c r="Q102" s="21">
        <f>IF(A102="","",IF(OR(C102="",NOT(ISNUMBER(C102))),"",IF(AND(O102&lt;&gt;"",ISNUMBER(O102)),MAX(0,O102-C102),MAX(0,TODAY()-C102))))</f>
        <v/>
      </c>
      <c r="R102" s="22">
        <f>IF(A102="","",IF(OR(N102="Enrolled",N102="Declined",N102="No Response"),"Closed",IF(M102&lt;&gt;"","Complete",IF(L102="","Set due date",IF(NOT(ISNUMBER(L102)),"Check date",IF(L102&lt;TODAY(),"Overdue",IF(L102=TODAY(),"Due today",IF(L102&lt;=TODAY()+Assumptions!$B$4,"Due soon","Upcoming"))))))))</f>
        <v/>
      </c>
      <c r="S102" s="22">
        <f>IF(A102="","",IF(AND(I102="Scheduled",J102=""),"Add tour date",IF(AND(I102="Completed",J102=""),"Add tour date",IF(AND(J102&lt;&gt;"",I102="Not Scheduled"),"Check status",IF(AND(I102="Completed",ISNUMBER(J102),J102&gt;TODAY()),"Check date",IF(AND(J102&lt;&gt;"",K102=""),"Add tour time","OK"))))))</f>
        <v/>
      </c>
      <c r="T102" s="22">
        <f>IF(A102="","",IF(B102="","Add prospect label",IF(OR(C102="",NOT(ISNUMBER(C102))),"Add inquiry date",IF(AND(F102&lt;&gt;"",OR(NOT(ISNUMBER(F102)),F102&lt;C102)),"Check start date",IF(AND(J102&lt;&gt;"",OR(NOT(ISNUMBER(J102)),J102&lt;C102)),"Check tour date",IF(AND(M102&lt;&gt;"",OR(NOT(ISNUMBER(M102)),M102&lt;C102)),"Check follow-up date",IF(AND(O102&lt;&gt;"",OR(NOT(ISNUMBER(O102)),O102&lt;C102)),"Check outcome date",IF(AND(OR(N102="Enrolled",N102="Declined",N102="No Response"),O102=""),"Add outcome date",IF(COUNTIF($A$5:$A$104,A102)&gt;1,"Duplicate ID","OK")))))))))</f>
        <v/>
      </c>
    </row>
    <row r="103" ht="31" customHeight="1">
      <c r="A103" s="15" t="n"/>
      <c r="B103" s="16" t="n"/>
      <c r="C103" s="17" t="n"/>
      <c r="D103" s="15" t="n"/>
      <c r="E103" s="15" t="n"/>
      <c r="F103" s="17" t="n"/>
      <c r="G103" s="15" t="n"/>
      <c r="H103" s="15" t="n"/>
      <c r="I103" s="15" t="n"/>
      <c r="J103" s="17" t="n"/>
      <c r="K103" s="18" t="n"/>
      <c r="L103" s="17" t="n"/>
      <c r="M103" s="17" t="n"/>
      <c r="N103" s="15" t="n"/>
      <c r="O103" s="17" t="n"/>
      <c r="P103" s="16" t="n"/>
      <c r="Q103" s="19">
        <f>IF(A103="","",IF(OR(C103="",NOT(ISNUMBER(C103))),"",IF(AND(O103&lt;&gt;"",ISNUMBER(O103)),MAX(0,O103-C103),MAX(0,TODAY()-C103))))</f>
        <v/>
      </c>
      <c r="R103" s="20">
        <f>IF(A103="","",IF(OR(N103="Enrolled",N103="Declined",N103="No Response"),"Closed",IF(M103&lt;&gt;"","Complete",IF(L103="","Set due date",IF(NOT(ISNUMBER(L103)),"Check date",IF(L103&lt;TODAY(),"Overdue",IF(L103=TODAY(),"Due today",IF(L103&lt;=TODAY()+Assumptions!$B$4,"Due soon","Upcoming"))))))))</f>
        <v/>
      </c>
      <c r="S103" s="20">
        <f>IF(A103="","",IF(AND(I103="Scheduled",J103=""),"Add tour date",IF(AND(I103="Completed",J103=""),"Add tour date",IF(AND(J103&lt;&gt;"",I103="Not Scheduled"),"Check status",IF(AND(I103="Completed",ISNUMBER(J103),J103&gt;TODAY()),"Check date",IF(AND(J103&lt;&gt;"",K103=""),"Add tour time","OK"))))))</f>
        <v/>
      </c>
      <c r="T103" s="20">
        <f>IF(A103="","",IF(B103="","Add prospect label",IF(OR(C103="",NOT(ISNUMBER(C103))),"Add inquiry date",IF(AND(F103&lt;&gt;"",OR(NOT(ISNUMBER(F103)),F103&lt;C103)),"Check start date",IF(AND(J103&lt;&gt;"",OR(NOT(ISNUMBER(J103)),J103&lt;C103)),"Check tour date",IF(AND(M103&lt;&gt;"",OR(NOT(ISNUMBER(M103)),M103&lt;C103)),"Check follow-up date",IF(AND(O103&lt;&gt;"",OR(NOT(ISNUMBER(O103)),O103&lt;C103)),"Check outcome date",IF(AND(OR(N103="Enrolled",N103="Declined",N103="No Response"),O103=""),"Add outcome date",IF(COUNTIF($A$5:$A$104,A103)&gt;1,"Duplicate ID","OK")))))))))</f>
        <v/>
      </c>
    </row>
    <row r="104" ht="31" customHeight="1">
      <c r="A104" s="15" t="n"/>
      <c r="B104" s="16" t="n"/>
      <c r="C104" s="17" t="n"/>
      <c r="D104" s="15" t="n"/>
      <c r="E104" s="15" t="n"/>
      <c r="F104" s="17" t="n"/>
      <c r="G104" s="15" t="n"/>
      <c r="H104" s="15" t="n"/>
      <c r="I104" s="15" t="n"/>
      <c r="J104" s="17" t="n"/>
      <c r="K104" s="18" t="n"/>
      <c r="L104" s="17" t="n"/>
      <c r="M104" s="17" t="n"/>
      <c r="N104" s="15" t="n"/>
      <c r="O104" s="17" t="n"/>
      <c r="P104" s="16" t="n"/>
      <c r="Q104" s="21">
        <f>IF(A104="","",IF(OR(C104="",NOT(ISNUMBER(C104))),"",IF(AND(O104&lt;&gt;"",ISNUMBER(O104)),MAX(0,O104-C104),MAX(0,TODAY()-C104))))</f>
        <v/>
      </c>
      <c r="R104" s="22">
        <f>IF(A104="","",IF(OR(N104="Enrolled",N104="Declined",N104="No Response"),"Closed",IF(M104&lt;&gt;"","Complete",IF(L104="","Set due date",IF(NOT(ISNUMBER(L104)),"Check date",IF(L104&lt;TODAY(),"Overdue",IF(L104=TODAY(),"Due today",IF(L104&lt;=TODAY()+Assumptions!$B$4,"Due soon","Upcoming"))))))))</f>
        <v/>
      </c>
      <c r="S104" s="22">
        <f>IF(A104="","",IF(AND(I104="Scheduled",J104=""),"Add tour date",IF(AND(I104="Completed",J104=""),"Add tour date",IF(AND(J104&lt;&gt;"",I104="Not Scheduled"),"Check status",IF(AND(I104="Completed",ISNUMBER(J104),J104&gt;TODAY()),"Check date",IF(AND(J104&lt;&gt;"",K104=""),"Add tour time","OK"))))))</f>
        <v/>
      </c>
      <c r="T104" s="22">
        <f>IF(A104="","",IF(B104="","Add prospect label",IF(OR(C104="",NOT(ISNUMBER(C104))),"Add inquiry date",IF(AND(F104&lt;&gt;"",OR(NOT(ISNUMBER(F104)),F104&lt;C104)),"Check start date",IF(AND(J104&lt;&gt;"",OR(NOT(ISNUMBER(J104)),J104&lt;C104)),"Check tour date",IF(AND(M104&lt;&gt;"",OR(NOT(ISNUMBER(M104)),M104&lt;C104)),"Check follow-up date",IF(AND(O104&lt;&gt;"",OR(NOT(ISNUMBER(O104)),O104&lt;C104)),"Check outcome date",IF(AND(OR(N104="Enrolled",N104="Declined",N104="No Response"),O104=""),"Add outcome date",IF(COUNTIF($A$5:$A$104,A104)&gt;1,"Duplicate ID","OK")))))))))</f>
        <v/>
      </c>
    </row>
  </sheetData>
  <autoFilter ref="A4:T104"/>
  <mergeCells count="1">
    <mergeCell ref="A1:T1"/>
  </mergeCells>
  <conditionalFormatting sqref="R5:R104">
    <cfRule type="expression" priority="1" dxfId="0">
      <formula>$R5="Overdue"</formula>
    </cfRule>
    <cfRule type="expression" priority="2" dxfId="2">
      <formula>$R5="Due today"</formula>
    </cfRule>
    <cfRule type="expression" priority="7" dxfId="3">
      <formula>$R5="Complete"</formula>
    </cfRule>
  </conditionalFormatting>
  <conditionalFormatting sqref="Q5:Q104">
    <cfRule type="expression" priority="3" dxfId="4">
      <formula>AND($A5&lt;&gt;"",$Q5&gt;INDIRECT("Assumptions!$B$5"))</formula>
    </cfRule>
  </conditionalFormatting>
  <conditionalFormatting sqref="S5:S104">
    <cfRule type="expression" priority="4" dxfId="4">
      <formula>AND($A5&lt;&gt;"",$S5&lt;&gt;"OK")</formula>
    </cfRule>
  </conditionalFormatting>
  <conditionalFormatting sqref="T5:T104">
    <cfRule type="expression" priority="5" dxfId="0">
      <formula>AND($A5&lt;&gt;"",$T5&lt;&gt;"OK")</formula>
    </cfRule>
  </conditionalFormatting>
  <conditionalFormatting sqref="N5:N104">
    <cfRule type="expression" priority="6" dxfId="1">
      <formula>$N5="Enrolled"</formula>
    </cfRule>
  </conditionalFormatting>
  <dataValidations count="9">
    <dataValidation sqref="A5:A104" showDropDown="0" showInputMessage="0" showErrorMessage="0" allowBlank="0" errorTitle="Duplicate inquiry ID" error="Use a unique inquiry ID or leave the cell blank." promptTitle="Inquiry ID" prompt="Enter a unique administrative inquiry identifier." type="custom">
      <formula1>=OR(A5="",COUNTIF($A$5:$A$104,A5)=1)</formula1>
    </dataValidation>
    <dataValidation sqref="C5:C104 F5:F104 J5:J104 L5:L104 M5:M104 O5:O104" showDropDown="0" showInputMessage="0" showErrorMessage="0" allowBlank="0" errorTitle="Check date" error="Enter a date within the editable limits on the Assumptions sheet." promptTitle="Date entry" prompt="Use MM/DD/YYYY and the date limits shown on Assumptions." type="date" operator="between">
      <formula1>=INDIRECT("Assumptions!$B$6")</formula1>
      <formula2>=INDIRECT("Assumptions!$B$7")</formula2>
    </dataValidation>
    <dataValidation sqref="K5:K104" showDropDown="0" showInputMessage="0" showErrorMessage="0" allowBlank="0" errorTitle="Check tour time" error="Enter a tour time within the editable limits on the Assumptions sheet." promptTitle="Tour time" prompt="Enter a time between the center's editable tour-time limits." type="time" operator="between">
      <formula1>=INDIRECT("Assumptions!$B$8")</formula1>
      <formula2>=INDIRECT("Assumptions!$B$9")</formula2>
    </dataValidation>
    <dataValidation sqref="D5:D104" showDropDown="0" showInputMessage="0" showErrorMessage="0" allowBlank="0" errorTitle="Check contact method" error="Select a listed contact method." type="list">
      <formula1>=INDIRECT("Assumptions!$F$4:$F$6")</formula1>
    </dataValidation>
    <dataValidation sqref="E5:E104" showDropDown="0" showInputMessage="0" showErrorMessage="0" allowBlank="0" errorTitle="Check program" error="Select a listed program interest." type="list">
      <formula1>=INDIRECT("Assumptions!$E$4:$E$8")</formula1>
    </dataValidation>
    <dataValidation sqref="G5:G104" showDropDown="0" showInputMessage="0" showErrorMessage="0" allowBlank="0" errorTitle="Check referral source" error="Select a listed referral source." type="list">
      <formula1>=INDIRECT("Assumptions!$G$4:$G$9")</formula1>
    </dataValidation>
    <dataValidation sqref="H5:H104" showDropDown="0" showInputMessage="0" showErrorMessage="0" allowBlank="0" errorTitle="Check staff assignment" error="Select a listed staff assignment." type="list">
      <formula1>=INDIRECT("Assumptions!$H$4:$H$6")</formula1>
    </dataValidation>
    <dataValidation sqref="I5:I104" showDropDown="0" showInputMessage="0" showErrorMessage="0" allowBlank="0" errorTitle="Check tour status" error="Select a listed tour status." type="list">
      <formula1>=INDIRECT("Assumptions!$I$4:$I$8")</formula1>
    </dataValidation>
    <dataValidation sqref="N5:N104" showDropDown="0" showInputMessage="0" showErrorMessage="0" allowBlank="0" errorTitle="Check outcome" error="Select a listed inquiry outcome." type="list">
      <formula1>=INDIRECT("Assumptions!$J$4:$J$8")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18" customWidth="1" min="2" max="2"/>
    <col width="44" customWidth="1" min="3" max="3"/>
    <col width="3" customWidth="1" min="4" max="4"/>
    <col width="20" customWidth="1" min="5" max="5"/>
    <col width="18" customWidth="1" min="6" max="6"/>
    <col width="21" customWidth="1" min="7" max="7"/>
    <col width="21" customWidth="1" min="8" max="8"/>
    <col width="18" customWidth="1" min="9" max="9"/>
    <col width="18" customWidth="1" min="10" max="10"/>
  </cols>
  <sheetData>
    <row r="1" ht="30" customHeight="1">
      <c r="A1" s="1" t="inlineStr">
        <is>
          <t>Assumptions and Stable Lists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n"/>
    </row>
    <row r="2" ht="21" customHeight="1">
      <c r="A2" s="4" t="inlineStr">
        <is>
          <t>Edit yellow cells when center practices or available choices change; these are administrative settings, not compliance requirements.</t>
        </is>
      </c>
    </row>
    <row r="3" ht="31" customHeight="1">
      <c r="A3" s="7" t="inlineStr">
        <is>
          <t>Setting</t>
        </is>
      </c>
      <c r="B3" s="7" t="inlineStr">
        <is>
          <t>Value</t>
        </is>
      </c>
      <c r="C3" s="7" t="inlineStr">
        <is>
          <t>Purpose</t>
        </is>
      </c>
      <c r="E3" s="7" t="inlineStr">
        <is>
          <t>Program Interests</t>
        </is>
      </c>
      <c r="F3" s="7" t="inlineStr">
        <is>
          <t>Contact Methods</t>
        </is>
      </c>
      <c r="G3" s="7" t="inlineStr">
        <is>
          <t>Referral Sources</t>
        </is>
      </c>
      <c r="H3" s="7" t="inlineStr">
        <is>
          <t>Assigned Staff</t>
        </is>
      </c>
      <c r="I3" s="7" t="inlineStr">
        <is>
          <t>Tour Statuses</t>
        </is>
      </c>
      <c r="J3" s="7" t="inlineStr">
        <is>
          <t>Outcomes</t>
        </is>
      </c>
    </row>
    <row r="4">
      <c r="A4" s="10" t="inlineStr">
        <is>
          <t>Follow-up due-soon days</t>
        </is>
      </c>
      <c r="B4" s="15" t="n">
        <v>3</v>
      </c>
      <c r="C4" s="22" t="inlineStr">
        <is>
          <t>Days ahead used for the Due soon alert.</t>
        </is>
      </c>
      <c r="E4" s="15" t="inlineStr">
        <is>
          <t>Infant</t>
        </is>
      </c>
      <c r="F4" s="15" t="inlineStr">
        <is>
          <t>Email</t>
        </is>
      </c>
      <c r="G4" s="15" t="inlineStr">
        <is>
          <t>Website</t>
        </is>
      </c>
      <c r="H4" s="15" t="inlineStr">
        <is>
          <t>Fictional Staff A</t>
        </is>
      </c>
      <c r="I4" s="15" t="inlineStr">
        <is>
          <t>Not Scheduled</t>
        </is>
      </c>
      <c r="J4" s="15" t="inlineStr">
        <is>
          <t>Open</t>
        </is>
      </c>
    </row>
    <row r="5">
      <c r="A5" s="8" t="inlineStr">
        <is>
          <t>Open-age review days</t>
        </is>
      </c>
      <c r="B5" s="15" t="n">
        <v>14</v>
      </c>
      <c r="C5" s="20" t="inlineStr">
        <is>
          <t>Days open before the age cell is highlighted for human review.</t>
        </is>
      </c>
      <c r="E5" s="15" t="inlineStr">
        <is>
          <t>Toddler</t>
        </is>
      </c>
      <c r="F5" s="15" t="inlineStr">
        <is>
          <t>Phone</t>
        </is>
      </c>
      <c r="G5" s="15" t="inlineStr">
        <is>
          <t>Phone Call</t>
        </is>
      </c>
      <c r="H5" s="15" t="inlineStr">
        <is>
          <t>Fictional Staff B</t>
        </is>
      </c>
      <c r="I5" s="15" t="inlineStr">
        <is>
          <t>Scheduled</t>
        </is>
      </c>
      <c r="J5" s="15" t="inlineStr">
        <is>
          <t>Waitlist</t>
        </is>
      </c>
    </row>
    <row r="6">
      <c r="A6" s="10" t="inlineStr">
        <is>
          <t>Earliest entry date</t>
        </is>
      </c>
      <c r="B6" s="17" t="n">
        <v>43831</v>
      </c>
      <c r="C6" s="22" t="inlineStr">
        <is>
          <t>Lower limit used by inquiry date validation.</t>
        </is>
      </c>
      <c r="E6" s="15" t="inlineStr">
        <is>
          <t>Preschool</t>
        </is>
      </c>
      <c r="F6" s="15" t="inlineStr">
        <is>
          <t>Text</t>
        </is>
      </c>
      <c r="G6" s="15" t="inlineStr">
        <is>
          <t>Walk-In</t>
        </is>
      </c>
      <c r="H6" s="15" t="inlineStr">
        <is>
          <t>Fictional Staff C</t>
        </is>
      </c>
      <c r="I6" s="15" t="inlineStr">
        <is>
          <t>Completed</t>
        </is>
      </c>
      <c r="J6" s="15" t="inlineStr">
        <is>
          <t>Enrolled</t>
        </is>
      </c>
    </row>
    <row r="7">
      <c r="A7" s="8" t="inlineStr">
        <is>
          <t>Latest entry date</t>
        </is>
      </c>
      <c r="B7" s="17" t="n">
        <v>49674</v>
      </c>
      <c r="C7" s="20" t="inlineStr">
        <is>
          <t>Upper limit used by inquiry date validation.</t>
        </is>
      </c>
      <c r="E7" s="15" t="inlineStr">
        <is>
          <t>Pre-K</t>
        </is>
      </c>
      <c r="F7" s="15" t="n"/>
      <c r="G7" s="15" t="inlineStr">
        <is>
          <t>Community Event</t>
        </is>
      </c>
      <c r="H7" s="15" t="n"/>
      <c r="I7" s="15" t="inlineStr">
        <is>
          <t>Canceled</t>
        </is>
      </c>
      <c r="J7" s="15" t="inlineStr">
        <is>
          <t>Declined</t>
        </is>
      </c>
    </row>
    <row r="8">
      <c r="A8" s="10" t="inlineStr">
        <is>
          <t>Earliest tour time</t>
        </is>
      </c>
      <c r="B8" s="18" t="n">
        <v>0.2916666666666667</v>
      </c>
      <c r="C8" s="22" t="inlineStr">
        <is>
          <t>Earliest time accepted by tour-time validation.</t>
        </is>
      </c>
      <c r="E8" s="15" t="inlineStr">
        <is>
          <t>School Age</t>
        </is>
      </c>
      <c r="F8" s="15" t="n"/>
      <c r="G8" s="15" t="inlineStr">
        <is>
          <t>Referral</t>
        </is>
      </c>
      <c r="H8" s="15" t="n"/>
      <c r="I8" s="15" t="inlineStr">
        <is>
          <t>No-Show</t>
        </is>
      </c>
      <c r="J8" s="15" t="inlineStr">
        <is>
          <t>No Response</t>
        </is>
      </c>
    </row>
    <row r="9">
      <c r="A9" s="8" t="inlineStr">
        <is>
          <t>Latest tour time</t>
        </is>
      </c>
      <c r="B9" s="18" t="n">
        <v>0.7916666666666666</v>
      </c>
      <c r="C9" s="20" t="inlineStr">
        <is>
          <t>Latest time accepted by tour-time validation.</t>
        </is>
      </c>
      <c r="E9" s="15" t="n"/>
      <c r="F9" s="15" t="n"/>
      <c r="G9" s="15" t="inlineStr">
        <is>
          <t>Social Media</t>
        </is>
      </c>
      <c r="H9" s="15" t="n"/>
      <c r="I9" s="15" t="n"/>
      <c r="J9" s="15" t="n"/>
    </row>
  </sheetData>
  <mergeCells count="1">
    <mergeCell ref="A1:J1"/>
  </mergeCells>
  <conditionalFormatting sqref="B6:B7">
    <cfRule type="expression" priority="1" dxfId="0">
      <formula>$B$6&gt;$B$7</formula>
    </cfRule>
  </conditionalFormatting>
  <conditionalFormatting sqref="B8:B9">
    <cfRule type="expression" priority="2" dxfId="0">
      <formula>$B$8&gt;$B$9</formula>
    </cfRule>
  </conditionalFormatting>
  <dataValidations count="1">
    <dataValidation sqref="B4:B5" showDropDown="0" showInputMessage="0" showErrorMessage="0" allowBlank="0" errorTitle="Check day setting" error="Enter a whole number from 0 through 60." promptTitle="Editable setting" prompt="Enter a whole-number administrative reminder limit." type="whole" operator="between">
      <formula1>0</formula1>
      <formula2>60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Cedar Lane Childcare Center</dc:creator>
  <dc:title xmlns:dc="http://purl.org/dc/elements/1.1/">Daycare Tour Inquiry Tracker</dc:title>
  <dc:description xmlns:dc="http://purl.org/dc/elements/1.1/">Administrative tracker with entirely fictional sample records.</dc:description>
  <dc:subject xmlns:dc="http://purl.org/dc/elements/1.1/">Prospective-family inquiry, tour, follow-up, and outcome tracker</dc:subject>
  <dcterms:created xmlns:dcterms="http://purl.org/dc/terms/" xmlns:xsi="http://www.w3.org/2001/XMLSchema-instance" xsi:type="dcterms:W3CDTF">2026-09-09T16:23:46Z</dcterms:created>
  <dcterms:modified xmlns:dcterms="http://purl.org/dc/terms/" xmlns:xsi="http://www.w3.org/2001/XMLSchema-instance" xsi:type="dcterms:W3CDTF">2026-09-09T16:23:46+00:00Z</dcterms:modified>
</cp:coreProperties>
</file>