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ummary" sheetId="1" state="visible" r:id="rId1"/>
    <sheet xmlns:r="http://schemas.openxmlformats.org/officeDocument/2006/relationships" name="Behavior Log" sheetId="2" state="visible" r:id="rId2"/>
    <sheet xmlns:r="http://schemas.openxmlformats.org/officeDocument/2006/relationships" name="Assumptions" sheetId="3" state="visible" r:id="rId3"/>
  </sheets>
  <definedNames>
    <definedName name="_xlnm._FilterDatabase" localSheetId="1" hidden="1">'Behavior Log'!$A$5:$L$105</definedName>
  </definedNames>
  <calcPr calcId="124519" calcMode="auto" fullCalcOnLoad="1" forceFullCalc="1"/>
</workbook>
</file>

<file path=xl/styles.xml><?xml version="1.0" encoding="utf-8"?>
<styleSheet xmlns="http://schemas.openxmlformats.org/spreadsheetml/2006/main">
  <numFmts count="1">
    <numFmt numFmtId="164" formatCode="mm/dd/yyyy"/>
  </numFmts>
  <fonts count="6">
    <font>
      <name val="Calibri"/>
      <family val="2"/>
      <color theme="1"/>
      <sz val="11"/>
      <scheme val="minor"/>
    </font>
    <font>
      <name val="Aptos Display"/>
      <b val="1"/>
      <color rgb="00FFFFFF"/>
      <sz val="18"/>
    </font>
    <font>
      <name val="Aptos"/>
      <i val="1"/>
      <color rgb="005B6F75"/>
      <sz val="10"/>
    </font>
    <font>
      <name val="Aptos"/>
      <b val="1"/>
      <color rgb="00FFFFFF"/>
      <sz val="10"/>
    </font>
    <font>
      <name val="Aptos"/>
      <b val="1"/>
      <color rgb="0023343B"/>
      <sz val="10"/>
    </font>
    <font>
      <name val="Aptos"/>
      <color rgb="0023343B"/>
      <sz val="10"/>
    </font>
  </fonts>
  <fills count="7">
    <fill>
      <patternFill/>
    </fill>
    <fill>
      <patternFill patternType="gray125"/>
    </fill>
    <fill>
      <patternFill patternType="solid">
        <fgColor rgb="00183B4E"/>
      </patternFill>
    </fill>
    <fill>
      <patternFill patternType="solid">
        <fgColor rgb="00F5F8F6"/>
      </patternFill>
    </fill>
    <fill>
      <patternFill patternType="solid">
        <fgColor rgb="00D56A4A"/>
      </patternFill>
    </fill>
    <fill>
      <patternFill patternType="solid">
        <fgColor rgb="00FFFFFF"/>
      </patternFill>
    </fill>
    <fill>
      <patternFill patternType="solid">
        <fgColor rgb="00FFF1C9"/>
      </patternFill>
    </fill>
  </fills>
  <borders count="6">
    <border>
      <left/>
      <right/>
      <top/>
      <bottom/>
      <diagonal/>
    </border>
    <border>
      <left style="thin">
        <color rgb="00C9D7D2"/>
      </left>
      <right style="thin">
        <color rgb="00C9D7D2"/>
      </right>
      <top style="thin">
        <color rgb="00C9D7D2"/>
      </top>
      <bottom style="thin">
        <color rgb="00C9D7D2"/>
      </bottom>
    </border>
    <border>
      <left/>
      <right/>
      <top style="thin">
        <color rgb="00C9D7D2"/>
      </top>
      <bottom/>
      <diagonal/>
    </border>
    <border>
      <left/>
      <right style="thin">
        <color rgb="00C9D7D2"/>
      </right>
      <top style="thin">
        <color rgb="00C9D7D2"/>
      </top>
      <bottom/>
      <diagonal/>
    </border>
    <border>
      <left/>
      <right/>
      <top style="thin">
        <color rgb="00C9D7D2"/>
      </top>
      <bottom style="thin">
        <color rgb="00C9D7D2"/>
      </bottom>
      <diagonal/>
    </border>
    <border>
      <left/>
      <right style="thin">
        <color rgb="00C9D7D2"/>
      </right>
      <top style="thin">
        <color rgb="00C9D7D2"/>
      </top>
      <bottom style="thin">
        <color rgb="00C9D7D2"/>
      </bottom>
      <diagonal/>
    </border>
  </borders>
  <cellStyleXfs count="1">
    <xf numFmtId="0" fontId="0" fillId="0" borderId="0"/>
  </cellStyleXfs>
  <cellXfs count="26">
    <xf numFmtId="0" fontId="0" fillId="0" borderId="0" pivotButton="0" quotePrefix="0" xfId="0"/>
    <xf numFmtId="0" fontId="1" fillId="2" borderId="1" applyAlignment="1" pivotButton="0" quotePrefix="0" xfId="0">
      <alignment horizontal="left" vertical="center"/>
    </xf>
    <xf numFmtId="0" fontId="0" fillId="2" borderId="1" applyAlignment="1" pivotButton="0" quotePrefix="0" xfId="0">
      <alignment horizontal="left" vertical="center"/>
    </xf>
    <xf numFmtId="0" fontId="2" fillId="0" borderId="0" applyAlignment="1" pivotButton="0" quotePrefix="0" xfId="0">
      <alignment horizontal="left" vertical="center" wrapText="1"/>
    </xf>
    <xf numFmtId="0" fontId="3" fillId="2" borderId="1" applyAlignment="1" pivotButton="0" quotePrefix="0" xfId="0">
      <alignment horizontal="left" vertical="center" wrapText="1"/>
    </xf>
    <xf numFmtId="0" fontId="0" fillId="2" borderId="1" pivotButton="0" quotePrefix="0" xfId="0"/>
    <xf numFmtId="0" fontId="4" fillId="3" borderId="1" applyAlignment="1" pivotButton="0" quotePrefix="0" xfId="0">
      <alignment horizontal="center" vertical="center" wrapText="1"/>
    </xf>
    <xf numFmtId="164" fontId="4" fillId="3" borderId="1" applyAlignment="1" pivotButton="0" quotePrefix="0" xfId="0">
      <alignment horizontal="center" vertical="center" wrapText="1"/>
    </xf>
    <xf numFmtId="0" fontId="3" fillId="4" borderId="1" applyAlignment="1" pivotButton="0" quotePrefix="0" xfId="0">
      <alignment horizontal="center" vertical="center" wrapText="1"/>
    </xf>
    <xf numFmtId="0" fontId="5" fillId="3" borderId="1" applyAlignment="1" pivotButton="0" quotePrefix="0" xfId="0">
      <alignment horizontal="left" vertical="center" wrapText="1"/>
    </xf>
    <xf numFmtId="1" fontId="5" fillId="3" borderId="1" applyAlignment="1" pivotButton="0" quotePrefix="0" xfId="0">
      <alignment horizontal="center" vertical="center" wrapText="1"/>
    </xf>
    <xf numFmtId="0" fontId="5" fillId="5" borderId="1" applyAlignment="1" pivotButton="0" quotePrefix="0" xfId="0">
      <alignment horizontal="left" vertical="center" wrapText="1"/>
    </xf>
    <xf numFmtId="1" fontId="5" fillId="5" borderId="1" applyAlignment="1" pivotButton="0" quotePrefix="0" xfId="0">
      <alignment horizontal="center" vertical="center" wrapText="1"/>
    </xf>
    <xf numFmtId="2" fontId="5" fillId="3" borderId="1" applyAlignment="1" pivotButton="0" quotePrefix="0" xfId="0">
      <alignment horizontal="center" vertical="center" wrapText="1"/>
    </xf>
    <xf numFmtId="0" fontId="5" fillId="5" borderId="1" applyAlignment="1" pivotButton="0" quotePrefix="0" xfId="0">
      <alignment horizontal="center" vertical="center" wrapText="1"/>
    </xf>
    <xf numFmtId="0" fontId="3" fillId="2" borderId="1" applyAlignment="1" pivotButton="0" quotePrefix="0" xfId="0">
      <alignment horizontal="center" vertical="center" wrapText="1"/>
    </xf>
    <xf numFmtId="0" fontId="5" fillId="6" borderId="1" applyAlignment="1" pivotButton="0" quotePrefix="0" xfId="0">
      <alignment horizontal="left" vertical="center" wrapText="1"/>
    </xf>
    <xf numFmtId="164" fontId="5" fillId="6" borderId="1" applyAlignment="1" pivotButton="0" quotePrefix="0" xfId="0">
      <alignment horizontal="center" vertical="center" wrapText="1"/>
    </xf>
    <xf numFmtId="1" fontId="5" fillId="6" borderId="1" applyAlignment="1" pivotButton="0" quotePrefix="0" xfId="0">
      <alignment horizontal="center" vertical="center" wrapText="1"/>
    </xf>
    <xf numFmtId="0" fontId="5" fillId="6" borderId="1" applyAlignment="1" pivotButton="0" quotePrefix="0" xfId="0">
      <alignment horizontal="center" vertical="center" wrapText="1"/>
    </xf>
    <xf numFmtId="164" fontId="5" fillId="3" borderId="1" applyAlignment="1" pivotButton="0" quotePrefix="0" xfId="0">
      <alignment horizontal="center" vertical="center" wrapText="1"/>
    </xf>
    <xf numFmtId="0" fontId="5" fillId="3" borderId="1" applyAlignment="1" pivotButton="0" quotePrefix="0" xfId="0">
      <alignment horizontal="center" vertical="center" wrapText="1"/>
    </xf>
    <xf numFmtId="164" fontId="5" fillId="5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left" vertical="center" wrapText="1"/>
    </xf>
    <xf numFmtId="0" fontId="0" fillId="0" borderId="4" pivotButton="0" quotePrefix="0" xfId="0"/>
    <xf numFmtId="0" fontId="0" fillId="0" borderId="5" pivotButton="0" quotePrefix="0" xfId="0"/>
  </cellXfs>
  <cellStyles count="1">
    <cellStyle name="Normal" xfId="0" builtinId="0" hidden="0"/>
  </cellStyles>
  <dxfs count="2">
    <dxf>
      <font>
        <name val="Aptos"/>
        <b val="1"/>
        <color rgb="00FFFFFF"/>
        <sz val="10"/>
      </font>
      <fill>
        <patternFill patternType="solid">
          <fgColor rgb="00B84A3A"/>
        </patternFill>
      </fill>
    </dxf>
    <dxf>
      <font>
        <name val="Aptos"/>
        <b val="1"/>
        <color rgb="00FFFFFF"/>
        <sz val="10"/>
      </font>
      <fill>
        <patternFill patternType="solid">
          <fgColor rgb="002F7A6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Recognition by Routine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'Summary'!B13</f>
            </strRef>
          </tx>
          <spPr>
            <a:solidFill xmlns:a="http://schemas.openxmlformats.org/drawingml/2006/main">
              <a:srgbClr val="2F7A68"/>
            </a:solidFill>
            <a:ln xmlns:a="http://schemas.openxmlformats.org/drawingml/2006/main">
              <a:solidFill>
                <a:srgbClr val="2F7A68"/>
              </a:solidFill>
              <a:prstDash val="solid"/>
            </a:ln>
          </spPr>
          <cat>
            <numRef>
              <f>'Summary'!$A$14:$A$21</f>
            </numRef>
          </cat>
          <val>
            <numRef>
              <f>'Summary'!$B$14:$B$21</f>
            </numRef>
          </val>
        </ser>
        <gapWidth val="45"/>
        <axId val="10"/>
        <axId val="100"/>
      </barChart>
      <catAx>
        <axId val="10"/>
        <scaling>
          <orientation val="minMax"/>
        </scaling>
        <axPos val="l"/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/Relationships>
</file>

<file path=xl/drawings/drawing1.xml><?xml version="1.0" encoding="utf-8"?>
<wsDr xmlns="http://schemas.openxmlformats.org/drawingml/2006/spreadsheetDrawing">
  <oneCellAnchor>
    <from>
      <col>4</col>
      <colOff>0</colOff>
      <row>11</row>
      <rowOff>0</rowOff>
    </from>
    <ext cx="4140000" cy="252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tabColor rgb="00183B4E"/>
    <outlinePr summaryBelow="1" summaryRight="1"/>
    <pageSetUpPr fitToPage="1"/>
  </sheetPr>
  <dimension ref="A1:L21"/>
  <sheetViews>
    <sheetView showGridLines="0" zoomScale="9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31" customWidth="1" min="1" max="1"/>
    <col width="18" customWidth="1" min="2" max="2"/>
    <col width="19" customWidth="1" min="3" max="3"/>
    <col width="24" customWidth="1" min="4" max="4"/>
    <col width="20" customWidth="1" min="5" max="5"/>
    <col width="13" customWidth="1" min="6" max="6"/>
    <col width="13" customWidth="1" min="7" max="7"/>
    <col width="13" customWidth="1" min="8" max="8"/>
    <col width="13" customWidth="1" min="9" max="9"/>
    <col width="13" customWidth="1" min="10" max="10"/>
    <col width="13" customWidth="1" min="11" max="11"/>
    <col width="13" customWidth="1" min="12" max="12"/>
  </cols>
  <sheetData>
    <row r="1" ht="30" customHeight="1">
      <c r="A1" s="1" t="inlineStr">
        <is>
          <t>Preschool Positive Behavior Tracker</t>
        </is>
      </c>
      <c r="B1" s="24" t="n"/>
      <c r="C1" s="24" t="n"/>
      <c r="D1" s="24" t="n"/>
      <c r="E1" s="24" t="n"/>
      <c r="F1" s="24" t="n"/>
      <c r="G1" s="24" t="n"/>
      <c r="H1" s="24" t="n"/>
      <c r="I1" s="24" t="n"/>
      <c r="J1" s="24" t="n"/>
      <c r="K1" s="24" t="n"/>
      <c r="L1" s="25" t="n"/>
    </row>
    <row r="2" ht="24" customHeight="1">
      <c r="A2" s="3" t="inlineStr">
        <is>
          <t>Administrative recognition summary based only on the entered log; all sample identifiers and labels are fictional.</t>
        </is>
      </c>
    </row>
    <row r="3" ht="22" customHeight="1">
      <c r="A3" s="4" t="inlineStr">
        <is>
          <t>Selected Report Window</t>
        </is>
      </c>
      <c r="B3" s="5" t="n"/>
      <c r="C3" s="5" t="n"/>
      <c r="D3" s="5" t="n"/>
      <c r="E3" s="5" t="n"/>
    </row>
    <row r="4">
      <c r="A4" s="6" t="inlineStr">
        <is>
          <t>Report Start</t>
        </is>
      </c>
      <c r="B4" s="7">
        <f>Assumptions!$B$4</f>
        <v/>
      </c>
      <c r="D4" s="6" t="inlineStr">
        <is>
          <t>Report End</t>
        </is>
      </c>
      <c r="E4" s="7">
        <f>Assumptions!$B$5</f>
        <v/>
      </c>
    </row>
    <row r="5"/>
    <row r="6" ht="28" customHeight="1">
      <c r="A6" s="8" t="inlineStr">
        <is>
          <t>Volume Indicators</t>
        </is>
      </c>
      <c r="B6" s="8" t="inlineStr">
        <is>
          <t>Value</t>
        </is>
      </c>
      <c r="D6" s="8" t="inlineStr">
        <is>
          <t>Review Indicators</t>
        </is>
      </c>
      <c r="E6" s="8" t="inlineStr">
        <is>
          <t>Value</t>
        </is>
      </c>
    </row>
    <row r="7" ht="26" customHeight="1">
      <c r="A7" s="9" t="inlineStr">
        <is>
          <t>Logged Observations</t>
        </is>
      </c>
      <c r="B7" s="10">
        <f>COUNTIFS('Behavior Log'!$B$6:$B$105,"&gt;="&amp;Assumptions!$B$4,'Behavior Log'!$B$6:$B$105,"&lt;="&amp;Assumptions!$B$5,'Behavior Log'!$E$6:$E$105,"&lt;&gt;")</f>
        <v/>
      </c>
      <c r="D7" s="9" t="inlineStr">
        <is>
          <t>Needs Review</t>
        </is>
      </c>
      <c r="E7" s="10">
        <f>COUNTIFS('Behavior Log'!$B$6:$B$105,"&gt;="&amp;Assumptions!$B$4,'Behavior Log'!$B$6:$B$105,"&lt;="&amp;Assumptions!$B$5,'Behavior Log'!$I$6:$I$105,Assumptions!$I$5)</f>
        <v/>
      </c>
    </row>
    <row r="8" ht="26" customHeight="1">
      <c r="A8" s="11" t="inlineStr">
        <is>
          <t>Recognition Count</t>
        </is>
      </c>
      <c r="B8" s="12">
        <f>SUMIFS('Behavior Log'!$G$6:$G$105,'Behavior Log'!$B$6:$B$105,"&gt;="&amp;Assumptions!$B$4,'Behavior Log'!$B$6:$B$105,"&lt;="&amp;Assumptions!$B$5)</f>
        <v/>
      </c>
      <c r="D8" s="11" t="inlineStr">
        <is>
          <t>Reviewed</t>
        </is>
      </c>
      <c r="E8" s="12">
        <f>COUNTIFS('Behavior Log'!$B$6:$B$105,"&gt;="&amp;Assumptions!$B$4,'Behavior Log'!$B$6:$B$105,"&lt;="&amp;Assumptions!$B$5,'Behavior Log'!$I$6:$I$105,Assumptions!$I$6)</f>
        <v/>
      </c>
    </row>
    <row r="9" ht="26" customHeight="1">
      <c r="A9" s="9" t="inlineStr">
        <is>
          <t>Average per Counted Observation</t>
        </is>
      </c>
      <c r="B9" s="13">
        <f>IFERROR($B$8/$E$9,"")</f>
        <v/>
      </c>
      <c r="D9" s="9" t="inlineStr">
        <is>
          <t>Counted Observations</t>
        </is>
      </c>
      <c r="E9" s="10">
        <f>COUNTIFS('Behavior Log'!$B$6:$B$105,"&gt;="&amp;Assumptions!$B$4,'Behavior Log'!$B$6:$B$105,"&lt;="&amp;Assumptions!$B$5,'Behavior Log'!$G$6:$G$105,"&gt;="&amp;Assumptions!$B$6,'Behavior Log'!$G$6:$G$105,"&lt;="&amp;Assumptions!$B$7)</f>
        <v/>
      </c>
    </row>
    <row r="10" ht="26" customHeight="1">
      <c r="A10" s="11" t="n"/>
      <c r="B10" s="14" t="n"/>
      <c r="D10" s="11" t="inlineStr">
        <is>
          <t>Leading Positive Routine</t>
        </is>
      </c>
      <c r="E10" s="11">
        <f>IF(MAX($B$14:$B$21)=0,"",IFERROR(INDEX($A$14:$A$21,MATCH(MAX($B$14:$B$21),$B$14:$B$21,0)),""))</f>
        <v/>
      </c>
    </row>
    <row r="11"/>
    <row r="12">
      <c r="A12" s="4" t="inlineStr">
        <is>
          <t>Recognition by Positive Routine</t>
        </is>
      </c>
      <c r="B12" s="5" t="n"/>
      <c r="C12" s="5" t="n"/>
    </row>
    <row r="13" ht="30" customHeight="1">
      <c r="A13" s="8" t="inlineStr">
        <is>
          <t>Positive Routine</t>
        </is>
      </c>
      <c r="B13" s="8" t="inlineStr">
        <is>
          <t>Recognition Count</t>
        </is>
      </c>
      <c r="C13" s="8" t="inlineStr">
        <is>
          <t>Observation Count</t>
        </is>
      </c>
    </row>
    <row r="14" ht="24" customHeight="1">
      <c r="A14" s="9">
        <f>Assumptions!$E$4</f>
        <v/>
      </c>
      <c r="B14" s="10">
        <f>IF($A14="","",SUMIFS('Behavior Log'!$G$6:$G$105,'Behavior Log'!$E$6:$E$105,$A14,'Behavior Log'!$B$6:$B$105,"&gt;="&amp;Assumptions!$B$4,'Behavior Log'!$B$6:$B$105,"&lt;="&amp;Assumptions!$B$5))</f>
        <v/>
      </c>
      <c r="C14" s="10">
        <f>IF($A14="","",COUNTIFS('Behavior Log'!$E$6:$E$105,$A14,'Behavior Log'!$B$6:$B$105,"&gt;="&amp;Assumptions!$B$4,'Behavior Log'!$B$6:$B$105,"&lt;="&amp;Assumptions!$B$5))</f>
        <v/>
      </c>
    </row>
    <row r="15" ht="24" customHeight="1">
      <c r="A15" s="11">
        <f>Assumptions!$E$5</f>
        <v/>
      </c>
      <c r="B15" s="12">
        <f>IF($A15="","",SUMIFS('Behavior Log'!$G$6:$G$105,'Behavior Log'!$E$6:$E$105,$A15,'Behavior Log'!$B$6:$B$105,"&gt;="&amp;Assumptions!$B$4,'Behavior Log'!$B$6:$B$105,"&lt;="&amp;Assumptions!$B$5))</f>
        <v/>
      </c>
      <c r="C15" s="12">
        <f>IF($A15="","",COUNTIFS('Behavior Log'!$E$6:$E$105,$A15,'Behavior Log'!$B$6:$B$105,"&gt;="&amp;Assumptions!$B$4,'Behavior Log'!$B$6:$B$105,"&lt;="&amp;Assumptions!$B$5))</f>
        <v/>
      </c>
    </row>
    <row r="16" ht="24" customHeight="1">
      <c r="A16" s="9">
        <f>Assumptions!$E$6</f>
        <v/>
      </c>
      <c r="B16" s="10">
        <f>IF($A16="","",SUMIFS('Behavior Log'!$G$6:$G$105,'Behavior Log'!$E$6:$E$105,$A16,'Behavior Log'!$B$6:$B$105,"&gt;="&amp;Assumptions!$B$4,'Behavior Log'!$B$6:$B$105,"&lt;="&amp;Assumptions!$B$5))</f>
        <v/>
      </c>
      <c r="C16" s="10">
        <f>IF($A16="","",COUNTIFS('Behavior Log'!$E$6:$E$105,$A16,'Behavior Log'!$B$6:$B$105,"&gt;="&amp;Assumptions!$B$4,'Behavior Log'!$B$6:$B$105,"&lt;="&amp;Assumptions!$B$5))</f>
        <v/>
      </c>
    </row>
    <row r="17" ht="24" customHeight="1">
      <c r="A17" s="11">
        <f>Assumptions!$E$7</f>
        <v/>
      </c>
      <c r="B17" s="12">
        <f>IF($A17="","",SUMIFS('Behavior Log'!$G$6:$G$105,'Behavior Log'!$E$6:$E$105,$A17,'Behavior Log'!$B$6:$B$105,"&gt;="&amp;Assumptions!$B$4,'Behavior Log'!$B$6:$B$105,"&lt;="&amp;Assumptions!$B$5))</f>
        <v/>
      </c>
      <c r="C17" s="12">
        <f>IF($A17="","",COUNTIFS('Behavior Log'!$E$6:$E$105,$A17,'Behavior Log'!$B$6:$B$105,"&gt;="&amp;Assumptions!$B$4,'Behavior Log'!$B$6:$B$105,"&lt;="&amp;Assumptions!$B$5))</f>
        <v/>
      </c>
    </row>
    <row r="18" ht="24" customHeight="1">
      <c r="A18" s="9">
        <f>Assumptions!$E$8</f>
        <v/>
      </c>
      <c r="B18" s="10">
        <f>IF($A18="","",SUMIFS('Behavior Log'!$G$6:$G$105,'Behavior Log'!$E$6:$E$105,$A18,'Behavior Log'!$B$6:$B$105,"&gt;="&amp;Assumptions!$B$4,'Behavior Log'!$B$6:$B$105,"&lt;="&amp;Assumptions!$B$5))</f>
        <v/>
      </c>
      <c r="C18" s="10">
        <f>IF($A18="","",COUNTIFS('Behavior Log'!$E$6:$E$105,$A18,'Behavior Log'!$B$6:$B$105,"&gt;="&amp;Assumptions!$B$4,'Behavior Log'!$B$6:$B$105,"&lt;="&amp;Assumptions!$B$5))</f>
        <v/>
      </c>
    </row>
    <row r="19" ht="24" customHeight="1">
      <c r="A19" s="11">
        <f>Assumptions!$E$9</f>
        <v/>
      </c>
      <c r="B19" s="12">
        <f>IF($A19="","",SUMIFS('Behavior Log'!$G$6:$G$105,'Behavior Log'!$E$6:$E$105,$A19,'Behavior Log'!$B$6:$B$105,"&gt;="&amp;Assumptions!$B$4,'Behavior Log'!$B$6:$B$105,"&lt;="&amp;Assumptions!$B$5))</f>
        <v/>
      </c>
      <c r="C19" s="12">
        <f>IF($A19="","",COUNTIFS('Behavior Log'!$E$6:$E$105,$A19,'Behavior Log'!$B$6:$B$105,"&gt;="&amp;Assumptions!$B$4,'Behavior Log'!$B$6:$B$105,"&lt;="&amp;Assumptions!$B$5))</f>
        <v/>
      </c>
    </row>
    <row r="20" ht="24" customHeight="1">
      <c r="A20" s="9">
        <f>Assumptions!$E$10</f>
        <v/>
      </c>
      <c r="B20" s="10">
        <f>IF($A20="","",SUMIFS('Behavior Log'!$G$6:$G$105,'Behavior Log'!$E$6:$E$105,$A20,'Behavior Log'!$B$6:$B$105,"&gt;="&amp;Assumptions!$B$4,'Behavior Log'!$B$6:$B$105,"&lt;="&amp;Assumptions!$B$5))</f>
        <v/>
      </c>
      <c r="C20" s="10">
        <f>IF($A20="","",COUNTIFS('Behavior Log'!$E$6:$E$105,$A20,'Behavior Log'!$B$6:$B$105,"&gt;="&amp;Assumptions!$B$4,'Behavior Log'!$B$6:$B$105,"&lt;="&amp;Assumptions!$B$5))</f>
        <v/>
      </c>
    </row>
    <row r="21" ht="24" customHeight="1">
      <c r="A21" s="11">
        <f>Assumptions!$E$11</f>
        <v/>
      </c>
      <c r="B21" s="12">
        <f>IF($A21="","",SUMIFS('Behavior Log'!$G$6:$G$105,'Behavior Log'!$E$6:$E$105,$A21,'Behavior Log'!$B$6:$B$105,"&gt;="&amp;Assumptions!$B$4,'Behavior Log'!$B$6:$B$105,"&lt;="&amp;Assumptions!$B$5))</f>
        <v/>
      </c>
      <c r="C21" s="12">
        <f>IF($A21="","",COUNTIFS('Behavior Log'!$E$6:$E$105,$A21,'Behavior Log'!$B$6:$B$105,"&gt;="&amp;Assumptions!$B$4,'Behavior Log'!$B$6:$B$105,"&lt;="&amp;Assumptions!$B$5))</f>
        <v/>
      </c>
    </row>
  </sheetData>
  <mergeCells count="1">
    <mergeCell ref="A1:L1"/>
  </mergeCells>
  <conditionalFormatting sqref="E7">
    <cfRule type="expression" priority="1" dxfId="0">
      <formula>$E$7&gt;0</formula>
    </cfRule>
  </conditionalFormatting>
  <conditionalFormatting sqref="B8">
    <cfRule type="expression" priority="2" dxfId="1">
      <formula>$B$8&gt;0</formula>
    </cfRule>
  </conditionalFormatting>
  <conditionalFormatting sqref="E10">
    <cfRule type="expression" priority="3" dxfId="1">
      <formula>$E$10&lt;&gt;""</formula>
    </cfRule>
  </conditionalFormatting>
  <pageMargins left="0.75" right="0.75" top="1" bottom="1" header="0.5" footer="0.5"/>
  <pageSetup orientation="landscape" fitToHeight="0" fitToWidth="1"/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D56A4A"/>
    <outlinePr summaryBelow="1" summaryRight="1"/>
    <pageSetUpPr fitToPage="1"/>
  </sheetPr>
  <dimension ref="A1:L105"/>
  <sheetViews>
    <sheetView showGridLines="0" zoomScale="9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20" customWidth="1" min="1" max="1"/>
    <col width="13" customWidth="1" min="2" max="2"/>
    <col width="22" customWidth="1" min="3" max="3"/>
    <col width="27" customWidth="1" min="4" max="4"/>
    <col width="24" customWidth="1" min="5" max="5"/>
    <col width="18" customWidth="1" min="6" max="6"/>
    <col width="15" customWidth="1" min="7" max="7"/>
    <col width="20" customWidth="1" min="8" max="8"/>
    <col width="16" customWidth="1" min="9" max="9"/>
    <col width="43" customWidth="1" min="10" max="10"/>
    <col width="13" customWidth="1" min="11" max="11"/>
    <col width="16" customWidth="1" min="12" max="12"/>
  </cols>
  <sheetData>
    <row r="1" ht="30" customHeight="1">
      <c r="A1" s="1" t="inlineStr">
        <is>
          <t>Positive Behavior Observation Log</t>
        </is>
      </c>
      <c r="B1" s="24" t="n"/>
      <c r="C1" s="24" t="n"/>
      <c r="D1" s="24" t="n"/>
      <c r="E1" s="24" t="n"/>
      <c r="F1" s="24" t="n"/>
      <c r="G1" s="24" t="n"/>
      <c r="H1" s="24" t="n"/>
      <c r="I1" s="24" t="n"/>
      <c r="J1" s="24" t="n"/>
      <c r="K1" s="24" t="n"/>
      <c r="L1" s="25" t="n"/>
    </row>
    <row r="2" ht="22" customHeight="1">
      <c r="A2" s="3" t="inlineStr">
        <is>
          <t>Enter one center-defined positive routine observation per row. All sample child identifiers, staff labels, and rooms are fictional.</t>
        </is>
      </c>
    </row>
    <row r="3" ht="22" customHeight="1">
      <c r="A3" s="3" t="inlineStr">
        <is>
          <t>Yellow cells are editable. Formula columns calculate the week and report status; alerts prompt a human check.</t>
        </is>
      </c>
    </row>
    <row r="4"/>
    <row r="5" ht="34" customHeight="1">
      <c r="A5" s="15" t="inlineStr">
        <is>
          <t>Entry ID</t>
        </is>
      </c>
      <c r="B5" s="15" t="inlineStr">
        <is>
          <t>Date</t>
        </is>
      </c>
      <c r="C5" s="15" t="inlineStr">
        <is>
          <t>Child ID</t>
        </is>
      </c>
      <c r="D5" s="15" t="inlineStr">
        <is>
          <t>Room</t>
        </is>
      </c>
      <c r="E5" s="15" t="inlineStr">
        <is>
          <t>Positive Routine</t>
        </is>
      </c>
      <c r="F5" s="15" t="inlineStr">
        <is>
          <t>Context</t>
        </is>
      </c>
      <c r="G5" s="15" t="inlineStr">
        <is>
          <t>Recognition Count</t>
        </is>
      </c>
      <c r="H5" s="15" t="inlineStr">
        <is>
          <t>Staff Label</t>
        </is>
      </c>
      <c r="I5" s="15" t="inlineStr">
        <is>
          <t>Review Status</t>
        </is>
      </c>
      <c r="J5" s="15" t="inlineStr">
        <is>
          <t>Observation Note</t>
        </is>
      </c>
      <c r="K5" s="15" t="inlineStr">
        <is>
          <t>Week Start</t>
        </is>
      </c>
      <c r="L5" s="15" t="inlineStr">
        <is>
          <t>Report Status</t>
        </is>
      </c>
    </row>
    <row r="6" ht="31" customHeight="1">
      <c r="A6" s="16" t="inlineStr">
        <is>
          <t>Fictional Entry 0001</t>
        </is>
      </c>
      <c r="B6" s="17" t="n">
        <v>46266</v>
      </c>
      <c r="C6" s="16" t="inlineStr">
        <is>
          <t>Fictional Child ID 01</t>
        </is>
      </c>
      <c r="D6" s="16" t="inlineStr">
        <is>
          <t>Storybook Room (Fictional)</t>
        </is>
      </c>
      <c r="E6" s="16" t="inlineStr">
        <is>
          <t>Calm Transition</t>
        </is>
      </c>
      <c r="F6" s="16" t="inlineStr">
        <is>
          <t>Arrival</t>
        </is>
      </c>
      <c r="G6" s="18" t="n">
        <v>2</v>
      </c>
      <c r="H6" s="16" t="inlineStr">
        <is>
          <t>Fictional Staff A</t>
        </is>
      </c>
      <c r="I6" s="19" t="inlineStr">
        <is>
          <t>Recorded</t>
        </is>
      </c>
      <c r="J6" s="16" t="inlineStr">
        <is>
          <t>Put belongings away and joined the opening routine.</t>
        </is>
      </c>
      <c r="K6" s="20">
        <f>IF($B6="","",IFERROR($B6-WEEKDAY($B6,2)+1,""))</f>
        <v/>
      </c>
      <c r="L6" s="21">
        <f>IF($B6="","",IFERROR(IF(AND($B6&gt;=Assumptions!$B$4,$B6&lt;=Assumptions!$B$5),"In Report","Outside Report"),"Check Date"))</f>
        <v/>
      </c>
    </row>
    <row r="7" ht="31" customHeight="1">
      <c r="A7" s="16" t="inlineStr">
        <is>
          <t>Fictional Entry 0002</t>
        </is>
      </c>
      <c r="B7" s="17" t="n">
        <v>46267</v>
      </c>
      <c r="C7" s="16" t="inlineStr">
        <is>
          <t>Fictional Child ID 02</t>
        </is>
      </c>
      <c r="D7" s="16" t="inlineStr">
        <is>
          <t>Lantern Room (Fictional)</t>
        </is>
      </c>
      <c r="E7" s="16" t="inlineStr">
        <is>
          <t>Taking Turns</t>
        </is>
      </c>
      <c r="F7" s="16" t="inlineStr">
        <is>
          <t>Learning Centers</t>
        </is>
      </c>
      <c r="G7" s="18" t="n">
        <v>1</v>
      </c>
      <c r="H7" s="16" t="inlineStr">
        <is>
          <t>Fictional Staff B</t>
        </is>
      </c>
      <c r="I7" s="19" t="inlineStr">
        <is>
          <t>Recorded</t>
        </is>
      </c>
      <c r="J7" s="16" t="inlineStr">
        <is>
          <t>Waited for a turn with the classroom puppet.</t>
        </is>
      </c>
      <c r="K7" s="22">
        <f>IF($B7="","",IFERROR($B7-WEEKDAY($B7,2)+1,""))</f>
        <v/>
      </c>
      <c r="L7" s="14">
        <f>IF($B7="","",IFERROR(IF(AND($B7&gt;=Assumptions!$B$4,$B7&lt;=Assumptions!$B$5),"In Report","Outside Report"),"Check Date"))</f>
        <v/>
      </c>
    </row>
    <row r="8" ht="31" customHeight="1">
      <c r="A8" s="16" t="inlineStr">
        <is>
          <t>Fictional Entry 0003</t>
        </is>
      </c>
      <c r="B8" s="17" t="n">
        <v>46268</v>
      </c>
      <c r="C8" s="16" t="inlineStr">
        <is>
          <t>Fictional Child ID 03</t>
        </is>
      </c>
      <c r="D8" s="16" t="inlineStr">
        <is>
          <t>Meadow Room (Fictional)</t>
        </is>
      </c>
      <c r="E8" s="16" t="inlineStr">
        <is>
          <t>Helping Others</t>
        </is>
      </c>
      <c r="F8" s="16" t="inlineStr">
        <is>
          <t>Cleanup</t>
        </is>
      </c>
      <c r="G8" s="18" t="n">
        <v>2</v>
      </c>
      <c r="H8" s="16" t="inlineStr">
        <is>
          <t>Fictional Staff C</t>
        </is>
      </c>
      <c r="I8" s="19" t="inlineStr">
        <is>
          <t>Reviewed</t>
        </is>
      </c>
      <c r="J8" s="16" t="inlineStr">
        <is>
          <t>Helped return art supplies to the labeled shelf.</t>
        </is>
      </c>
      <c r="K8" s="20">
        <f>IF($B8="","",IFERROR($B8-WEEKDAY($B8,2)+1,""))</f>
        <v/>
      </c>
      <c r="L8" s="21">
        <f>IF($B8="","",IFERROR(IF(AND($B8&gt;=Assumptions!$B$4,$B8&lt;=Assumptions!$B$5),"In Report","Outside Report"),"Check Date"))</f>
        <v/>
      </c>
    </row>
    <row r="9" ht="31" customHeight="1">
      <c r="A9" s="16" t="inlineStr">
        <is>
          <t>Fictional Entry 0004</t>
        </is>
      </c>
      <c r="B9" s="17" t="n">
        <v>46269</v>
      </c>
      <c r="C9" s="16" t="inlineStr">
        <is>
          <t>Fictional Child ID 01</t>
        </is>
      </c>
      <c r="D9" s="16" t="inlineStr">
        <is>
          <t>Storybook Room (Fictional)</t>
        </is>
      </c>
      <c r="E9" s="16" t="inlineStr">
        <is>
          <t>Cleanup Participation</t>
        </is>
      </c>
      <c r="F9" s="16" t="inlineStr">
        <is>
          <t>Cleanup</t>
        </is>
      </c>
      <c r="G9" s="18" t="n">
        <v>3</v>
      </c>
      <c r="H9" s="16" t="inlineStr">
        <is>
          <t>Fictional Staff A</t>
        </is>
      </c>
      <c r="I9" s="19" t="inlineStr">
        <is>
          <t>Recorded</t>
        </is>
      </c>
      <c r="J9" s="16" t="inlineStr">
        <is>
          <t>Joined the cleanup song and put away blocks.</t>
        </is>
      </c>
      <c r="K9" s="22">
        <f>IF($B9="","",IFERROR($B9-WEEKDAY($B9,2)+1,""))</f>
        <v/>
      </c>
      <c r="L9" s="14">
        <f>IF($B9="","",IFERROR(IF(AND($B9&gt;=Assumptions!$B$4,$B9&lt;=Assumptions!$B$5),"In Report","Outside Report"),"Check Date"))</f>
        <v/>
      </c>
    </row>
    <row r="10" ht="31" customHeight="1">
      <c r="A10" s="16" t="inlineStr">
        <is>
          <t>Fictional Entry 0005</t>
        </is>
      </c>
      <c r="B10" s="17" t="n">
        <v>46269</v>
      </c>
      <c r="C10" s="16" t="inlineStr">
        <is>
          <t>Fictional Child ID 04</t>
        </is>
      </c>
      <c r="D10" s="16" t="inlineStr">
        <is>
          <t>Harbor Room (Fictional)</t>
        </is>
      </c>
      <c r="E10" s="16" t="inlineStr">
        <is>
          <t>Kind Words</t>
        </is>
      </c>
      <c r="F10" s="16" t="inlineStr">
        <is>
          <t>Outdoor Play</t>
        </is>
      </c>
      <c r="G10" s="18" t="n">
        <v>1</v>
      </c>
      <c r="H10" s="16" t="inlineStr">
        <is>
          <t>Fictional Staff D</t>
        </is>
      </c>
      <c r="I10" s="19" t="inlineStr">
        <is>
          <t>Needs Review</t>
        </is>
      </c>
      <c r="J10" s="16" t="inlineStr">
        <is>
          <t>Invited a classmate to join an outdoor game.</t>
        </is>
      </c>
      <c r="K10" s="20">
        <f>IF($B10="","",IFERROR($B10-WEEKDAY($B10,2)+1,""))</f>
        <v/>
      </c>
      <c r="L10" s="21">
        <f>IF($B10="","",IFERROR(IF(AND($B10&gt;=Assumptions!$B$4,$B10&lt;=Assumptions!$B$5),"In Report","Outside Report"),"Check Date"))</f>
        <v/>
      </c>
    </row>
    <row r="11" ht="31" customHeight="1">
      <c r="A11" s="16" t="inlineStr">
        <is>
          <t>Fictional Entry 0006</t>
        </is>
      </c>
      <c r="B11" s="17" t="n">
        <v>46273</v>
      </c>
      <c r="C11" s="16" t="inlineStr">
        <is>
          <t>Fictional Child ID 05</t>
        </is>
      </c>
      <c r="D11" s="16" t="inlineStr">
        <is>
          <t>Lantern Room (Fictional)</t>
        </is>
      </c>
      <c r="E11" s="16" t="inlineStr">
        <is>
          <t>Following Directions</t>
        </is>
      </c>
      <c r="F11" s="16" t="inlineStr">
        <is>
          <t>Small Group</t>
        </is>
      </c>
      <c r="G11" s="18" t="n">
        <v>2</v>
      </c>
      <c r="H11" s="16" t="inlineStr">
        <is>
          <t>Fictional Staff B</t>
        </is>
      </c>
      <c r="I11" s="19" t="inlineStr">
        <is>
          <t>Recorded</t>
        </is>
      </c>
      <c r="J11" s="16" t="inlineStr">
        <is>
          <t>Followed the two classroom steps for the sorting activity.</t>
        </is>
      </c>
      <c r="K11" s="22">
        <f>IF($B11="","",IFERROR($B11-WEEKDAY($B11,2)+1,""))</f>
        <v/>
      </c>
      <c r="L11" s="14">
        <f>IF($B11="","",IFERROR(IF(AND($B11&gt;=Assumptions!$B$4,$B11&lt;=Assumptions!$B$5),"In Report","Outside Report"),"Check Date"))</f>
        <v/>
      </c>
    </row>
    <row r="12" ht="31" customHeight="1">
      <c r="A12" s="16" t="inlineStr">
        <is>
          <t>Fictional Entry 0007</t>
        </is>
      </c>
      <c r="B12" s="17" t="n">
        <v>46273</v>
      </c>
      <c r="C12" s="16" t="inlineStr">
        <is>
          <t>Fictional Child ID 06</t>
        </is>
      </c>
      <c r="D12" s="16" t="inlineStr">
        <is>
          <t>Meadow Room (Fictional)</t>
        </is>
      </c>
      <c r="E12" s="16" t="inlineStr">
        <is>
          <t>Gentle Hands</t>
        </is>
      </c>
      <c r="F12" s="16" t="inlineStr">
        <is>
          <t>Learning Centers</t>
        </is>
      </c>
      <c r="G12" s="18" t="n">
        <v>1</v>
      </c>
      <c r="H12" s="16" t="inlineStr">
        <is>
          <t>Fictional Staff C</t>
        </is>
      </c>
      <c r="I12" s="19" t="inlineStr">
        <is>
          <t>Recorded</t>
        </is>
      </c>
      <c r="J12" s="16" t="inlineStr">
        <is>
          <t>Handled shared classroom materials carefully.</t>
        </is>
      </c>
      <c r="K12" s="20">
        <f>IF($B12="","",IFERROR($B12-WEEKDAY($B12,2)+1,""))</f>
        <v/>
      </c>
      <c r="L12" s="21">
        <f>IF($B12="","",IFERROR(IF(AND($B12&gt;=Assumptions!$B$4,$B12&lt;=Assumptions!$B$5),"In Report","Outside Report"),"Check Date"))</f>
        <v/>
      </c>
    </row>
    <row r="13" ht="31" customHeight="1">
      <c r="A13" s="16" t="inlineStr">
        <is>
          <t>Fictional Entry 0008</t>
        </is>
      </c>
      <c r="B13" s="17" t="n">
        <v>46274</v>
      </c>
      <c r="C13" s="16" t="inlineStr">
        <is>
          <t>Fictional Child ID 02</t>
        </is>
      </c>
      <c r="D13" s="16" t="inlineStr">
        <is>
          <t>Lantern Room (Fictional)</t>
        </is>
      </c>
      <c r="E13" s="16" t="inlineStr">
        <is>
          <t>Group Participation</t>
        </is>
      </c>
      <c r="F13" s="16" t="inlineStr">
        <is>
          <t>Small Group</t>
        </is>
      </c>
      <c r="G13" s="18" t="n">
        <v>4</v>
      </c>
      <c r="H13" s="16" t="inlineStr">
        <is>
          <t>Fictional Staff B</t>
        </is>
      </c>
      <c r="I13" s="19" t="inlineStr">
        <is>
          <t>Reviewed</t>
        </is>
      </c>
      <c r="J13" s="16" t="inlineStr">
        <is>
          <t>Contributed ideas and listened during the group activity.</t>
        </is>
      </c>
      <c r="K13" s="22">
        <f>IF($B13="","",IFERROR($B13-WEEKDAY($B13,2)+1,""))</f>
        <v/>
      </c>
      <c r="L13" s="14">
        <f>IF($B13="","",IFERROR(IF(AND($B13&gt;=Assumptions!$B$4,$B13&lt;=Assumptions!$B$5),"In Report","Outside Report"),"Check Date"))</f>
        <v/>
      </c>
    </row>
    <row r="14" ht="31" customHeight="1">
      <c r="A14" s="16" t="inlineStr">
        <is>
          <t>Fictional Entry 0009</t>
        </is>
      </c>
      <c r="B14" s="17" t="n">
        <v>46275</v>
      </c>
      <c r="C14" s="16" t="inlineStr">
        <is>
          <t>Fictional Child ID 03</t>
        </is>
      </c>
      <c r="D14" s="16" t="inlineStr">
        <is>
          <t>Meadow Room (Fictional)</t>
        </is>
      </c>
      <c r="E14" s="16" t="inlineStr">
        <is>
          <t>Cleanup Participation</t>
        </is>
      </c>
      <c r="F14" s="16" t="inlineStr">
        <is>
          <t>Cleanup</t>
        </is>
      </c>
      <c r="G14" s="18" t="n">
        <v>5</v>
      </c>
      <c r="H14" s="16" t="inlineStr">
        <is>
          <t>Fictional Staff C</t>
        </is>
      </c>
      <c r="I14" s="19" t="inlineStr">
        <is>
          <t>Needs Review</t>
        </is>
      </c>
      <c r="J14" s="16" t="inlineStr">
        <is>
          <t>Participated throughout cleanup; count is at the editable upper limit.</t>
        </is>
      </c>
      <c r="K14" s="20">
        <f>IF($B14="","",IFERROR($B14-WEEKDAY($B14,2)+1,""))</f>
        <v/>
      </c>
      <c r="L14" s="21">
        <f>IF($B14="","",IFERROR(IF(AND($B14&gt;=Assumptions!$B$4,$B14&lt;=Assumptions!$B$5),"In Report","Outside Report"),"Check Date"))</f>
        <v/>
      </c>
    </row>
    <row r="15" ht="31" customHeight="1">
      <c r="A15" s="16" t="inlineStr">
        <is>
          <t>Fictional Entry 0010</t>
        </is>
      </c>
      <c r="B15" s="17" t="n">
        <v>46276</v>
      </c>
      <c r="C15" s="16" t="inlineStr">
        <is>
          <t>Fictional Child ID 04</t>
        </is>
      </c>
      <c r="D15" s="16" t="inlineStr">
        <is>
          <t>Harbor Room (Fictional)</t>
        </is>
      </c>
      <c r="E15" s="16" t="inlineStr">
        <is>
          <t>Calm Transition</t>
        </is>
      </c>
      <c r="F15" s="16" t="inlineStr">
        <is>
          <t>Transition</t>
        </is>
      </c>
      <c r="G15" s="18" t="n">
        <v>1</v>
      </c>
      <c r="H15" s="16" t="inlineStr">
        <is>
          <t>Fictional Staff D</t>
        </is>
      </c>
      <c r="I15" s="19" t="inlineStr">
        <is>
          <t>Recorded</t>
        </is>
      </c>
      <c r="J15" s="16" t="inlineStr">
        <is>
          <t>Moved from outdoor play to the next classroom routine calmly.</t>
        </is>
      </c>
      <c r="K15" s="22">
        <f>IF($B15="","",IFERROR($B15-WEEKDAY($B15,2)+1,""))</f>
        <v/>
      </c>
      <c r="L15" s="14">
        <f>IF($B15="","",IFERROR(IF(AND($B15&gt;=Assumptions!$B$4,$B15&lt;=Assumptions!$B$5),"In Report","Outside Report"),"Check Date"))</f>
        <v/>
      </c>
    </row>
    <row r="16" ht="22" customHeight="1">
      <c r="A16" s="16" t="n"/>
      <c r="B16" s="17" t="n"/>
      <c r="C16" s="16" t="n"/>
      <c r="D16" s="16" t="n"/>
      <c r="E16" s="16" t="n"/>
      <c r="F16" s="16" t="n"/>
      <c r="G16" s="18" t="n"/>
      <c r="H16" s="16" t="n"/>
      <c r="I16" s="19" t="n"/>
      <c r="J16" s="16" t="n"/>
      <c r="K16" s="20">
        <f>IF($B16="","",IFERROR($B16-WEEKDAY($B16,2)+1,""))</f>
        <v/>
      </c>
      <c r="L16" s="21">
        <f>IF($B16="","",IFERROR(IF(AND($B16&gt;=Assumptions!$B$4,$B16&lt;=Assumptions!$B$5),"In Report","Outside Report"),"Check Date"))</f>
        <v/>
      </c>
    </row>
    <row r="17" ht="22" customHeight="1">
      <c r="A17" s="16" t="n"/>
      <c r="B17" s="17" t="n"/>
      <c r="C17" s="16" t="n"/>
      <c r="D17" s="16" t="n"/>
      <c r="E17" s="16" t="n"/>
      <c r="F17" s="16" t="n"/>
      <c r="G17" s="18" t="n"/>
      <c r="H17" s="16" t="n"/>
      <c r="I17" s="19" t="n"/>
      <c r="J17" s="16" t="n"/>
      <c r="K17" s="22">
        <f>IF($B17="","",IFERROR($B17-WEEKDAY($B17,2)+1,""))</f>
        <v/>
      </c>
      <c r="L17" s="14">
        <f>IF($B17="","",IFERROR(IF(AND($B17&gt;=Assumptions!$B$4,$B17&lt;=Assumptions!$B$5),"In Report","Outside Report"),"Check Date"))</f>
        <v/>
      </c>
    </row>
    <row r="18" ht="22" customHeight="1">
      <c r="A18" s="16" t="n"/>
      <c r="B18" s="17" t="n"/>
      <c r="C18" s="16" t="n"/>
      <c r="D18" s="16" t="n"/>
      <c r="E18" s="16" t="n"/>
      <c r="F18" s="16" t="n"/>
      <c r="G18" s="18" t="n"/>
      <c r="H18" s="16" t="n"/>
      <c r="I18" s="19" t="n"/>
      <c r="J18" s="16" t="n"/>
      <c r="K18" s="20">
        <f>IF($B18="","",IFERROR($B18-WEEKDAY($B18,2)+1,""))</f>
        <v/>
      </c>
      <c r="L18" s="21">
        <f>IF($B18="","",IFERROR(IF(AND($B18&gt;=Assumptions!$B$4,$B18&lt;=Assumptions!$B$5),"In Report","Outside Report"),"Check Date"))</f>
        <v/>
      </c>
    </row>
    <row r="19" ht="22" customHeight="1">
      <c r="A19" s="16" t="n"/>
      <c r="B19" s="17" t="n"/>
      <c r="C19" s="16" t="n"/>
      <c r="D19" s="16" t="n"/>
      <c r="E19" s="16" t="n"/>
      <c r="F19" s="16" t="n"/>
      <c r="G19" s="18" t="n"/>
      <c r="H19" s="16" t="n"/>
      <c r="I19" s="19" t="n"/>
      <c r="J19" s="16" t="n"/>
      <c r="K19" s="22">
        <f>IF($B19="","",IFERROR($B19-WEEKDAY($B19,2)+1,""))</f>
        <v/>
      </c>
      <c r="L19" s="14">
        <f>IF($B19="","",IFERROR(IF(AND($B19&gt;=Assumptions!$B$4,$B19&lt;=Assumptions!$B$5),"In Report","Outside Report"),"Check Date"))</f>
        <v/>
      </c>
    </row>
    <row r="20" ht="22" customHeight="1">
      <c r="A20" s="16" t="n"/>
      <c r="B20" s="17" t="n"/>
      <c r="C20" s="16" t="n"/>
      <c r="D20" s="16" t="n"/>
      <c r="E20" s="16" t="n"/>
      <c r="F20" s="16" t="n"/>
      <c r="G20" s="18" t="n"/>
      <c r="H20" s="16" t="n"/>
      <c r="I20" s="19" t="n"/>
      <c r="J20" s="16" t="n"/>
      <c r="K20" s="20">
        <f>IF($B20="","",IFERROR($B20-WEEKDAY($B20,2)+1,""))</f>
        <v/>
      </c>
      <c r="L20" s="21">
        <f>IF($B20="","",IFERROR(IF(AND($B20&gt;=Assumptions!$B$4,$B20&lt;=Assumptions!$B$5),"In Report","Outside Report"),"Check Date"))</f>
        <v/>
      </c>
    </row>
    <row r="21" ht="22" customHeight="1">
      <c r="A21" s="16" t="n"/>
      <c r="B21" s="17" t="n"/>
      <c r="C21" s="16" t="n"/>
      <c r="D21" s="16" t="n"/>
      <c r="E21" s="16" t="n"/>
      <c r="F21" s="16" t="n"/>
      <c r="G21" s="18" t="n"/>
      <c r="H21" s="16" t="n"/>
      <c r="I21" s="19" t="n"/>
      <c r="J21" s="16" t="n"/>
      <c r="K21" s="22">
        <f>IF($B21="","",IFERROR($B21-WEEKDAY($B21,2)+1,""))</f>
        <v/>
      </c>
      <c r="L21" s="14">
        <f>IF($B21="","",IFERROR(IF(AND($B21&gt;=Assumptions!$B$4,$B21&lt;=Assumptions!$B$5),"In Report","Outside Report"),"Check Date"))</f>
        <v/>
      </c>
    </row>
    <row r="22" ht="22" customHeight="1">
      <c r="A22" s="16" t="n"/>
      <c r="B22" s="17" t="n"/>
      <c r="C22" s="16" t="n"/>
      <c r="D22" s="16" t="n"/>
      <c r="E22" s="16" t="n"/>
      <c r="F22" s="16" t="n"/>
      <c r="G22" s="18" t="n"/>
      <c r="H22" s="16" t="n"/>
      <c r="I22" s="19" t="n"/>
      <c r="J22" s="16" t="n"/>
      <c r="K22" s="20">
        <f>IF($B22="","",IFERROR($B22-WEEKDAY($B22,2)+1,""))</f>
        <v/>
      </c>
      <c r="L22" s="21">
        <f>IF($B22="","",IFERROR(IF(AND($B22&gt;=Assumptions!$B$4,$B22&lt;=Assumptions!$B$5),"In Report","Outside Report"),"Check Date"))</f>
        <v/>
      </c>
    </row>
    <row r="23" ht="22" customHeight="1">
      <c r="A23" s="16" t="n"/>
      <c r="B23" s="17" t="n"/>
      <c r="C23" s="16" t="n"/>
      <c r="D23" s="16" t="n"/>
      <c r="E23" s="16" t="n"/>
      <c r="F23" s="16" t="n"/>
      <c r="G23" s="18" t="n"/>
      <c r="H23" s="16" t="n"/>
      <c r="I23" s="19" t="n"/>
      <c r="J23" s="16" t="n"/>
      <c r="K23" s="22">
        <f>IF($B23="","",IFERROR($B23-WEEKDAY($B23,2)+1,""))</f>
        <v/>
      </c>
      <c r="L23" s="14">
        <f>IF($B23="","",IFERROR(IF(AND($B23&gt;=Assumptions!$B$4,$B23&lt;=Assumptions!$B$5),"In Report","Outside Report"),"Check Date"))</f>
        <v/>
      </c>
    </row>
    <row r="24" ht="22" customHeight="1">
      <c r="A24" s="16" t="n"/>
      <c r="B24" s="17" t="n"/>
      <c r="C24" s="16" t="n"/>
      <c r="D24" s="16" t="n"/>
      <c r="E24" s="16" t="n"/>
      <c r="F24" s="16" t="n"/>
      <c r="G24" s="18" t="n"/>
      <c r="H24" s="16" t="n"/>
      <c r="I24" s="19" t="n"/>
      <c r="J24" s="16" t="n"/>
      <c r="K24" s="20">
        <f>IF($B24="","",IFERROR($B24-WEEKDAY($B24,2)+1,""))</f>
        <v/>
      </c>
      <c r="L24" s="21">
        <f>IF($B24="","",IFERROR(IF(AND($B24&gt;=Assumptions!$B$4,$B24&lt;=Assumptions!$B$5),"In Report","Outside Report"),"Check Date"))</f>
        <v/>
      </c>
    </row>
    <row r="25" ht="22" customHeight="1">
      <c r="A25" s="16" t="n"/>
      <c r="B25" s="17" t="n"/>
      <c r="C25" s="16" t="n"/>
      <c r="D25" s="16" t="n"/>
      <c r="E25" s="16" t="n"/>
      <c r="F25" s="16" t="n"/>
      <c r="G25" s="18" t="n"/>
      <c r="H25" s="16" t="n"/>
      <c r="I25" s="19" t="n"/>
      <c r="J25" s="16" t="n"/>
      <c r="K25" s="22">
        <f>IF($B25="","",IFERROR($B25-WEEKDAY($B25,2)+1,""))</f>
        <v/>
      </c>
      <c r="L25" s="14">
        <f>IF($B25="","",IFERROR(IF(AND($B25&gt;=Assumptions!$B$4,$B25&lt;=Assumptions!$B$5),"In Report","Outside Report"),"Check Date"))</f>
        <v/>
      </c>
    </row>
    <row r="26" ht="22" customHeight="1">
      <c r="A26" s="16" t="n"/>
      <c r="B26" s="17" t="n"/>
      <c r="C26" s="16" t="n"/>
      <c r="D26" s="16" t="n"/>
      <c r="E26" s="16" t="n"/>
      <c r="F26" s="16" t="n"/>
      <c r="G26" s="18" t="n"/>
      <c r="H26" s="16" t="n"/>
      <c r="I26" s="19" t="n"/>
      <c r="J26" s="16" t="n"/>
      <c r="K26" s="20">
        <f>IF($B26="","",IFERROR($B26-WEEKDAY($B26,2)+1,""))</f>
        <v/>
      </c>
      <c r="L26" s="21">
        <f>IF($B26="","",IFERROR(IF(AND($B26&gt;=Assumptions!$B$4,$B26&lt;=Assumptions!$B$5),"In Report","Outside Report"),"Check Date"))</f>
        <v/>
      </c>
    </row>
    <row r="27" ht="22" customHeight="1">
      <c r="A27" s="16" t="n"/>
      <c r="B27" s="17" t="n"/>
      <c r="C27" s="16" t="n"/>
      <c r="D27" s="16" t="n"/>
      <c r="E27" s="16" t="n"/>
      <c r="F27" s="16" t="n"/>
      <c r="G27" s="18" t="n"/>
      <c r="H27" s="16" t="n"/>
      <c r="I27" s="19" t="n"/>
      <c r="J27" s="16" t="n"/>
      <c r="K27" s="22">
        <f>IF($B27="","",IFERROR($B27-WEEKDAY($B27,2)+1,""))</f>
        <v/>
      </c>
      <c r="L27" s="14">
        <f>IF($B27="","",IFERROR(IF(AND($B27&gt;=Assumptions!$B$4,$B27&lt;=Assumptions!$B$5),"In Report","Outside Report"),"Check Date"))</f>
        <v/>
      </c>
    </row>
    <row r="28" ht="22" customHeight="1">
      <c r="A28" s="16" t="n"/>
      <c r="B28" s="17" t="n"/>
      <c r="C28" s="16" t="n"/>
      <c r="D28" s="16" t="n"/>
      <c r="E28" s="16" t="n"/>
      <c r="F28" s="16" t="n"/>
      <c r="G28" s="18" t="n"/>
      <c r="H28" s="16" t="n"/>
      <c r="I28" s="19" t="n"/>
      <c r="J28" s="16" t="n"/>
      <c r="K28" s="20">
        <f>IF($B28="","",IFERROR($B28-WEEKDAY($B28,2)+1,""))</f>
        <v/>
      </c>
      <c r="L28" s="21">
        <f>IF($B28="","",IFERROR(IF(AND($B28&gt;=Assumptions!$B$4,$B28&lt;=Assumptions!$B$5),"In Report","Outside Report"),"Check Date"))</f>
        <v/>
      </c>
    </row>
    <row r="29" ht="22" customHeight="1">
      <c r="A29" s="16" t="n"/>
      <c r="B29" s="17" t="n"/>
      <c r="C29" s="16" t="n"/>
      <c r="D29" s="16" t="n"/>
      <c r="E29" s="16" t="n"/>
      <c r="F29" s="16" t="n"/>
      <c r="G29" s="18" t="n"/>
      <c r="H29" s="16" t="n"/>
      <c r="I29" s="19" t="n"/>
      <c r="J29" s="16" t="n"/>
      <c r="K29" s="22">
        <f>IF($B29="","",IFERROR($B29-WEEKDAY($B29,2)+1,""))</f>
        <v/>
      </c>
      <c r="L29" s="14">
        <f>IF($B29="","",IFERROR(IF(AND($B29&gt;=Assumptions!$B$4,$B29&lt;=Assumptions!$B$5),"In Report","Outside Report"),"Check Date"))</f>
        <v/>
      </c>
    </row>
    <row r="30" ht="22" customHeight="1">
      <c r="A30" s="16" t="n"/>
      <c r="B30" s="17" t="n"/>
      <c r="C30" s="16" t="n"/>
      <c r="D30" s="16" t="n"/>
      <c r="E30" s="16" t="n"/>
      <c r="F30" s="16" t="n"/>
      <c r="G30" s="18" t="n"/>
      <c r="H30" s="16" t="n"/>
      <c r="I30" s="19" t="n"/>
      <c r="J30" s="16" t="n"/>
      <c r="K30" s="20">
        <f>IF($B30="","",IFERROR($B30-WEEKDAY($B30,2)+1,""))</f>
        <v/>
      </c>
      <c r="L30" s="21">
        <f>IF($B30="","",IFERROR(IF(AND($B30&gt;=Assumptions!$B$4,$B30&lt;=Assumptions!$B$5),"In Report","Outside Report"),"Check Date"))</f>
        <v/>
      </c>
    </row>
    <row r="31" ht="22" customHeight="1">
      <c r="A31" s="16" t="n"/>
      <c r="B31" s="17" t="n"/>
      <c r="C31" s="16" t="n"/>
      <c r="D31" s="16" t="n"/>
      <c r="E31" s="16" t="n"/>
      <c r="F31" s="16" t="n"/>
      <c r="G31" s="18" t="n"/>
      <c r="H31" s="16" t="n"/>
      <c r="I31" s="19" t="n"/>
      <c r="J31" s="16" t="n"/>
      <c r="K31" s="22">
        <f>IF($B31="","",IFERROR($B31-WEEKDAY($B31,2)+1,""))</f>
        <v/>
      </c>
      <c r="L31" s="14">
        <f>IF($B31="","",IFERROR(IF(AND($B31&gt;=Assumptions!$B$4,$B31&lt;=Assumptions!$B$5),"In Report","Outside Report"),"Check Date"))</f>
        <v/>
      </c>
    </row>
    <row r="32" ht="22" customHeight="1">
      <c r="A32" s="16" t="n"/>
      <c r="B32" s="17" t="n"/>
      <c r="C32" s="16" t="n"/>
      <c r="D32" s="16" t="n"/>
      <c r="E32" s="16" t="n"/>
      <c r="F32" s="16" t="n"/>
      <c r="G32" s="18" t="n"/>
      <c r="H32" s="16" t="n"/>
      <c r="I32" s="19" t="n"/>
      <c r="J32" s="16" t="n"/>
      <c r="K32" s="20">
        <f>IF($B32="","",IFERROR($B32-WEEKDAY($B32,2)+1,""))</f>
        <v/>
      </c>
      <c r="L32" s="21">
        <f>IF($B32="","",IFERROR(IF(AND($B32&gt;=Assumptions!$B$4,$B32&lt;=Assumptions!$B$5),"In Report","Outside Report"),"Check Date"))</f>
        <v/>
      </c>
    </row>
    <row r="33" ht="22" customHeight="1">
      <c r="A33" s="16" t="n"/>
      <c r="B33" s="17" t="n"/>
      <c r="C33" s="16" t="n"/>
      <c r="D33" s="16" t="n"/>
      <c r="E33" s="16" t="n"/>
      <c r="F33" s="16" t="n"/>
      <c r="G33" s="18" t="n"/>
      <c r="H33" s="16" t="n"/>
      <c r="I33" s="19" t="n"/>
      <c r="J33" s="16" t="n"/>
      <c r="K33" s="22">
        <f>IF($B33="","",IFERROR($B33-WEEKDAY($B33,2)+1,""))</f>
        <v/>
      </c>
      <c r="L33" s="14">
        <f>IF($B33="","",IFERROR(IF(AND($B33&gt;=Assumptions!$B$4,$B33&lt;=Assumptions!$B$5),"In Report","Outside Report"),"Check Date"))</f>
        <v/>
      </c>
    </row>
    <row r="34" ht="22" customHeight="1">
      <c r="A34" s="16" t="n"/>
      <c r="B34" s="17" t="n"/>
      <c r="C34" s="16" t="n"/>
      <c r="D34" s="16" t="n"/>
      <c r="E34" s="16" t="n"/>
      <c r="F34" s="16" t="n"/>
      <c r="G34" s="18" t="n"/>
      <c r="H34" s="16" t="n"/>
      <c r="I34" s="19" t="n"/>
      <c r="J34" s="16" t="n"/>
      <c r="K34" s="20">
        <f>IF($B34="","",IFERROR($B34-WEEKDAY($B34,2)+1,""))</f>
        <v/>
      </c>
      <c r="L34" s="21">
        <f>IF($B34="","",IFERROR(IF(AND($B34&gt;=Assumptions!$B$4,$B34&lt;=Assumptions!$B$5),"In Report","Outside Report"),"Check Date"))</f>
        <v/>
      </c>
    </row>
    <row r="35" ht="22" customHeight="1">
      <c r="A35" s="16" t="n"/>
      <c r="B35" s="17" t="n"/>
      <c r="C35" s="16" t="n"/>
      <c r="D35" s="16" t="n"/>
      <c r="E35" s="16" t="n"/>
      <c r="F35" s="16" t="n"/>
      <c r="G35" s="18" t="n"/>
      <c r="H35" s="16" t="n"/>
      <c r="I35" s="19" t="n"/>
      <c r="J35" s="16" t="n"/>
      <c r="K35" s="22">
        <f>IF($B35="","",IFERROR($B35-WEEKDAY($B35,2)+1,""))</f>
        <v/>
      </c>
      <c r="L35" s="14">
        <f>IF($B35="","",IFERROR(IF(AND($B35&gt;=Assumptions!$B$4,$B35&lt;=Assumptions!$B$5),"In Report","Outside Report"),"Check Date"))</f>
        <v/>
      </c>
    </row>
    <row r="36" ht="22" customHeight="1">
      <c r="A36" s="16" t="n"/>
      <c r="B36" s="17" t="n"/>
      <c r="C36" s="16" t="n"/>
      <c r="D36" s="16" t="n"/>
      <c r="E36" s="16" t="n"/>
      <c r="F36" s="16" t="n"/>
      <c r="G36" s="18" t="n"/>
      <c r="H36" s="16" t="n"/>
      <c r="I36" s="19" t="n"/>
      <c r="J36" s="16" t="n"/>
      <c r="K36" s="20">
        <f>IF($B36="","",IFERROR($B36-WEEKDAY($B36,2)+1,""))</f>
        <v/>
      </c>
      <c r="L36" s="21">
        <f>IF($B36="","",IFERROR(IF(AND($B36&gt;=Assumptions!$B$4,$B36&lt;=Assumptions!$B$5),"In Report","Outside Report"),"Check Date"))</f>
        <v/>
      </c>
    </row>
    <row r="37" ht="22" customHeight="1">
      <c r="A37" s="16" t="n"/>
      <c r="B37" s="17" t="n"/>
      <c r="C37" s="16" t="n"/>
      <c r="D37" s="16" t="n"/>
      <c r="E37" s="16" t="n"/>
      <c r="F37" s="16" t="n"/>
      <c r="G37" s="18" t="n"/>
      <c r="H37" s="16" t="n"/>
      <c r="I37" s="19" t="n"/>
      <c r="J37" s="16" t="n"/>
      <c r="K37" s="22">
        <f>IF($B37="","",IFERROR($B37-WEEKDAY($B37,2)+1,""))</f>
        <v/>
      </c>
      <c r="L37" s="14">
        <f>IF($B37="","",IFERROR(IF(AND($B37&gt;=Assumptions!$B$4,$B37&lt;=Assumptions!$B$5),"In Report","Outside Report"),"Check Date"))</f>
        <v/>
      </c>
    </row>
    <row r="38" ht="22" customHeight="1">
      <c r="A38" s="16" t="n"/>
      <c r="B38" s="17" t="n"/>
      <c r="C38" s="16" t="n"/>
      <c r="D38" s="16" t="n"/>
      <c r="E38" s="16" t="n"/>
      <c r="F38" s="16" t="n"/>
      <c r="G38" s="18" t="n"/>
      <c r="H38" s="16" t="n"/>
      <c r="I38" s="19" t="n"/>
      <c r="J38" s="16" t="n"/>
      <c r="K38" s="20">
        <f>IF($B38="","",IFERROR($B38-WEEKDAY($B38,2)+1,""))</f>
        <v/>
      </c>
      <c r="L38" s="21">
        <f>IF($B38="","",IFERROR(IF(AND($B38&gt;=Assumptions!$B$4,$B38&lt;=Assumptions!$B$5),"In Report","Outside Report"),"Check Date"))</f>
        <v/>
      </c>
    </row>
    <row r="39" ht="22" customHeight="1">
      <c r="A39" s="16" t="n"/>
      <c r="B39" s="17" t="n"/>
      <c r="C39" s="16" t="n"/>
      <c r="D39" s="16" t="n"/>
      <c r="E39" s="16" t="n"/>
      <c r="F39" s="16" t="n"/>
      <c r="G39" s="18" t="n"/>
      <c r="H39" s="16" t="n"/>
      <c r="I39" s="19" t="n"/>
      <c r="J39" s="16" t="n"/>
      <c r="K39" s="22">
        <f>IF($B39="","",IFERROR($B39-WEEKDAY($B39,2)+1,""))</f>
        <v/>
      </c>
      <c r="L39" s="14">
        <f>IF($B39="","",IFERROR(IF(AND($B39&gt;=Assumptions!$B$4,$B39&lt;=Assumptions!$B$5),"In Report","Outside Report"),"Check Date"))</f>
        <v/>
      </c>
    </row>
    <row r="40" ht="22" customHeight="1">
      <c r="A40" s="16" t="n"/>
      <c r="B40" s="17" t="n"/>
      <c r="C40" s="16" t="n"/>
      <c r="D40" s="16" t="n"/>
      <c r="E40" s="16" t="n"/>
      <c r="F40" s="16" t="n"/>
      <c r="G40" s="18" t="n"/>
      <c r="H40" s="16" t="n"/>
      <c r="I40" s="19" t="n"/>
      <c r="J40" s="16" t="n"/>
      <c r="K40" s="20">
        <f>IF($B40="","",IFERROR($B40-WEEKDAY($B40,2)+1,""))</f>
        <v/>
      </c>
      <c r="L40" s="21">
        <f>IF($B40="","",IFERROR(IF(AND($B40&gt;=Assumptions!$B$4,$B40&lt;=Assumptions!$B$5),"In Report","Outside Report"),"Check Date"))</f>
        <v/>
      </c>
    </row>
    <row r="41" ht="22" customHeight="1">
      <c r="A41" s="16" t="n"/>
      <c r="B41" s="17" t="n"/>
      <c r="C41" s="16" t="n"/>
      <c r="D41" s="16" t="n"/>
      <c r="E41" s="16" t="n"/>
      <c r="F41" s="16" t="n"/>
      <c r="G41" s="18" t="n"/>
      <c r="H41" s="16" t="n"/>
      <c r="I41" s="19" t="n"/>
      <c r="J41" s="16" t="n"/>
      <c r="K41" s="22">
        <f>IF($B41="","",IFERROR($B41-WEEKDAY($B41,2)+1,""))</f>
        <v/>
      </c>
      <c r="L41" s="14">
        <f>IF($B41="","",IFERROR(IF(AND($B41&gt;=Assumptions!$B$4,$B41&lt;=Assumptions!$B$5),"In Report","Outside Report"),"Check Date"))</f>
        <v/>
      </c>
    </row>
    <row r="42" ht="22" customHeight="1">
      <c r="A42" s="16" t="n"/>
      <c r="B42" s="17" t="n"/>
      <c r="C42" s="16" t="n"/>
      <c r="D42" s="16" t="n"/>
      <c r="E42" s="16" t="n"/>
      <c r="F42" s="16" t="n"/>
      <c r="G42" s="18" t="n"/>
      <c r="H42" s="16" t="n"/>
      <c r="I42" s="19" t="n"/>
      <c r="J42" s="16" t="n"/>
      <c r="K42" s="20">
        <f>IF($B42="","",IFERROR($B42-WEEKDAY($B42,2)+1,""))</f>
        <v/>
      </c>
      <c r="L42" s="21">
        <f>IF($B42="","",IFERROR(IF(AND($B42&gt;=Assumptions!$B$4,$B42&lt;=Assumptions!$B$5),"In Report","Outside Report"),"Check Date"))</f>
        <v/>
      </c>
    </row>
    <row r="43" ht="22" customHeight="1">
      <c r="A43" s="16" t="n"/>
      <c r="B43" s="17" t="n"/>
      <c r="C43" s="16" t="n"/>
      <c r="D43" s="16" t="n"/>
      <c r="E43" s="16" t="n"/>
      <c r="F43" s="16" t="n"/>
      <c r="G43" s="18" t="n"/>
      <c r="H43" s="16" t="n"/>
      <c r="I43" s="19" t="n"/>
      <c r="J43" s="16" t="n"/>
      <c r="K43" s="22">
        <f>IF($B43="","",IFERROR($B43-WEEKDAY($B43,2)+1,""))</f>
        <v/>
      </c>
      <c r="L43" s="14">
        <f>IF($B43="","",IFERROR(IF(AND($B43&gt;=Assumptions!$B$4,$B43&lt;=Assumptions!$B$5),"In Report","Outside Report"),"Check Date"))</f>
        <v/>
      </c>
    </row>
    <row r="44" ht="22" customHeight="1">
      <c r="A44" s="16" t="n"/>
      <c r="B44" s="17" t="n"/>
      <c r="C44" s="16" t="n"/>
      <c r="D44" s="16" t="n"/>
      <c r="E44" s="16" t="n"/>
      <c r="F44" s="16" t="n"/>
      <c r="G44" s="18" t="n"/>
      <c r="H44" s="16" t="n"/>
      <c r="I44" s="19" t="n"/>
      <c r="J44" s="16" t="n"/>
      <c r="K44" s="20">
        <f>IF($B44="","",IFERROR($B44-WEEKDAY($B44,2)+1,""))</f>
        <v/>
      </c>
      <c r="L44" s="21">
        <f>IF($B44="","",IFERROR(IF(AND($B44&gt;=Assumptions!$B$4,$B44&lt;=Assumptions!$B$5),"In Report","Outside Report"),"Check Date"))</f>
        <v/>
      </c>
    </row>
    <row r="45" ht="22" customHeight="1">
      <c r="A45" s="16" t="n"/>
      <c r="B45" s="17" t="n"/>
      <c r="C45" s="16" t="n"/>
      <c r="D45" s="16" t="n"/>
      <c r="E45" s="16" t="n"/>
      <c r="F45" s="16" t="n"/>
      <c r="G45" s="18" t="n"/>
      <c r="H45" s="16" t="n"/>
      <c r="I45" s="19" t="n"/>
      <c r="J45" s="16" t="n"/>
      <c r="K45" s="22">
        <f>IF($B45="","",IFERROR($B45-WEEKDAY($B45,2)+1,""))</f>
        <v/>
      </c>
      <c r="L45" s="14">
        <f>IF($B45="","",IFERROR(IF(AND($B45&gt;=Assumptions!$B$4,$B45&lt;=Assumptions!$B$5),"In Report","Outside Report"),"Check Date"))</f>
        <v/>
      </c>
    </row>
    <row r="46" ht="22" customHeight="1">
      <c r="A46" s="16" t="n"/>
      <c r="B46" s="17" t="n"/>
      <c r="C46" s="16" t="n"/>
      <c r="D46" s="16" t="n"/>
      <c r="E46" s="16" t="n"/>
      <c r="F46" s="16" t="n"/>
      <c r="G46" s="18" t="n"/>
      <c r="H46" s="16" t="n"/>
      <c r="I46" s="19" t="n"/>
      <c r="J46" s="16" t="n"/>
      <c r="K46" s="20">
        <f>IF($B46="","",IFERROR($B46-WEEKDAY($B46,2)+1,""))</f>
        <v/>
      </c>
      <c r="L46" s="21">
        <f>IF($B46="","",IFERROR(IF(AND($B46&gt;=Assumptions!$B$4,$B46&lt;=Assumptions!$B$5),"In Report","Outside Report"),"Check Date"))</f>
        <v/>
      </c>
    </row>
    <row r="47" ht="22" customHeight="1">
      <c r="A47" s="16" t="n"/>
      <c r="B47" s="17" t="n"/>
      <c r="C47" s="16" t="n"/>
      <c r="D47" s="16" t="n"/>
      <c r="E47" s="16" t="n"/>
      <c r="F47" s="16" t="n"/>
      <c r="G47" s="18" t="n"/>
      <c r="H47" s="16" t="n"/>
      <c r="I47" s="19" t="n"/>
      <c r="J47" s="16" t="n"/>
      <c r="K47" s="22">
        <f>IF($B47="","",IFERROR($B47-WEEKDAY($B47,2)+1,""))</f>
        <v/>
      </c>
      <c r="L47" s="14">
        <f>IF($B47="","",IFERROR(IF(AND($B47&gt;=Assumptions!$B$4,$B47&lt;=Assumptions!$B$5),"In Report","Outside Report"),"Check Date"))</f>
        <v/>
      </c>
    </row>
    <row r="48" ht="22" customHeight="1">
      <c r="A48" s="16" t="n"/>
      <c r="B48" s="17" t="n"/>
      <c r="C48" s="16" t="n"/>
      <c r="D48" s="16" t="n"/>
      <c r="E48" s="16" t="n"/>
      <c r="F48" s="16" t="n"/>
      <c r="G48" s="18" t="n"/>
      <c r="H48" s="16" t="n"/>
      <c r="I48" s="19" t="n"/>
      <c r="J48" s="16" t="n"/>
      <c r="K48" s="20">
        <f>IF($B48="","",IFERROR($B48-WEEKDAY($B48,2)+1,""))</f>
        <v/>
      </c>
      <c r="L48" s="21">
        <f>IF($B48="","",IFERROR(IF(AND($B48&gt;=Assumptions!$B$4,$B48&lt;=Assumptions!$B$5),"In Report","Outside Report"),"Check Date"))</f>
        <v/>
      </c>
    </row>
    <row r="49" ht="22" customHeight="1">
      <c r="A49" s="16" t="n"/>
      <c r="B49" s="17" t="n"/>
      <c r="C49" s="16" t="n"/>
      <c r="D49" s="16" t="n"/>
      <c r="E49" s="16" t="n"/>
      <c r="F49" s="16" t="n"/>
      <c r="G49" s="18" t="n"/>
      <c r="H49" s="16" t="n"/>
      <c r="I49" s="19" t="n"/>
      <c r="J49" s="16" t="n"/>
      <c r="K49" s="22">
        <f>IF($B49="","",IFERROR($B49-WEEKDAY($B49,2)+1,""))</f>
        <v/>
      </c>
      <c r="L49" s="14">
        <f>IF($B49="","",IFERROR(IF(AND($B49&gt;=Assumptions!$B$4,$B49&lt;=Assumptions!$B$5),"In Report","Outside Report"),"Check Date"))</f>
        <v/>
      </c>
    </row>
    <row r="50" ht="22" customHeight="1">
      <c r="A50" s="16" t="n"/>
      <c r="B50" s="17" t="n"/>
      <c r="C50" s="16" t="n"/>
      <c r="D50" s="16" t="n"/>
      <c r="E50" s="16" t="n"/>
      <c r="F50" s="16" t="n"/>
      <c r="G50" s="18" t="n"/>
      <c r="H50" s="16" t="n"/>
      <c r="I50" s="19" t="n"/>
      <c r="J50" s="16" t="n"/>
      <c r="K50" s="20">
        <f>IF($B50="","",IFERROR($B50-WEEKDAY($B50,2)+1,""))</f>
        <v/>
      </c>
      <c r="L50" s="21">
        <f>IF($B50="","",IFERROR(IF(AND($B50&gt;=Assumptions!$B$4,$B50&lt;=Assumptions!$B$5),"In Report","Outside Report"),"Check Date"))</f>
        <v/>
      </c>
    </row>
    <row r="51" ht="22" customHeight="1">
      <c r="A51" s="16" t="n"/>
      <c r="B51" s="17" t="n"/>
      <c r="C51" s="16" t="n"/>
      <c r="D51" s="16" t="n"/>
      <c r="E51" s="16" t="n"/>
      <c r="F51" s="16" t="n"/>
      <c r="G51" s="18" t="n"/>
      <c r="H51" s="16" t="n"/>
      <c r="I51" s="19" t="n"/>
      <c r="J51" s="16" t="n"/>
      <c r="K51" s="22">
        <f>IF($B51="","",IFERROR($B51-WEEKDAY($B51,2)+1,""))</f>
        <v/>
      </c>
      <c r="L51" s="14">
        <f>IF($B51="","",IFERROR(IF(AND($B51&gt;=Assumptions!$B$4,$B51&lt;=Assumptions!$B$5),"In Report","Outside Report"),"Check Date"))</f>
        <v/>
      </c>
    </row>
    <row r="52" ht="22" customHeight="1">
      <c r="A52" s="16" t="n"/>
      <c r="B52" s="17" t="n"/>
      <c r="C52" s="16" t="n"/>
      <c r="D52" s="16" t="n"/>
      <c r="E52" s="16" t="n"/>
      <c r="F52" s="16" t="n"/>
      <c r="G52" s="18" t="n"/>
      <c r="H52" s="16" t="n"/>
      <c r="I52" s="19" t="n"/>
      <c r="J52" s="16" t="n"/>
      <c r="K52" s="20">
        <f>IF($B52="","",IFERROR($B52-WEEKDAY($B52,2)+1,""))</f>
        <v/>
      </c>
      <c r="L52" s="21">
        <f>IF($B52="","",IFERROR(IF(AND($B52&gt;=Assumptions!$B$4,$B52&lt;=Assumptions!$B$5),"In Report","Outside Report"),"Check Date"))</f>
        <v/>
      </c>
    </row>
    <row r="53" ht="22" customHeight="1">
      <c r="A53" s="16" t="n"/>
      <c r="B53" s="17" t="n"/>
      <c r="C53" s="16" t="n"/>
      <c r="D53" s="16" t="n"/>
      <c r="E53" s="16" t="n"/>
      <c r="F53" s="16" t="n"/>
      <c r="G53" s="18" t="n"/>
      <c r="H53" s="16" t="n"/>
      <c r="I53" s="19" t="n"/>
      <c r="J53" s="16" t="n"/>
      <c r="K53" s="22">
        <f>IF($B53="","",IFERROR($B53-WEEKDAY($B53,2)+1,""))</f>
        <v/>
      </c>
      <c r="L53" s="14">
        <f>IF($B53="","",IFERROR(IF(AND($B53&gt;=Assumptions!$B$4,$B53&lt;=Assumptions!$B$5),"In Report","Outside Report"),"Check Date"))</f>
        <v/>
      </c>
    </row>
    <row r="54" ht="22" customHeight="1">
      <c r="A54" s="16" t="n"/>
      <c r="B54" s="17" t="n"/>
      <c r="C54" s="16" t="n"/>
      <c r="D54" s="16" t="n"/>
      <c r="E54" s="16" t="n"/>
      <c r="F54" s="16" t="n"/>
      <c r="G54" s="18" t="n"/>
      <c r="H54" s="16" t="n"/>
      <c r="I54" s="19" t="n"/>
      <c r="J54" s="16" t="n"/>
      <c r="K54" s="20">
        <f>IF($B54="","",IFERROR($B54-WEEKDAY($B54,2)+1,""))</f>
        <v/>
      </c>
      <c r="L54" s="21">
        <f>IF($B54="","",IFERROR(IF(AND($B54&gt;=Assumptions!$B$4,$B54&lt;=Assumptions!$B$5),"In Report","Outside Report"),"Check Date"))</f>
        <v/>
      </c>
    </row>
    <row r="55" ht="22" customHeight="1">
      <c r="A55" s="16" t="n"/>
      <c r="B55" s="17" t="n"/>
      <c r="C55" s="16" t="n"/>
      <c r="D55" s="16" t="n"/>
      <c r="E55" s="16" t="n"/>
      <c r="F55" s="16" t="n"/>
      <c r="G55" s="18" t="n"/>
      <c r="H55" s="16" t="n"/>
      <c r="I55" s="19" t="n"/>
      <c r="J55" s="16" t="n"/>
      <c r="K55" s="22">
        <f>IF($B55="","",IFERROR($B55-WEEKDAY($B55,2)+1,""))</f>
        <v/>
      </c>
      <c r="L55" s="14">
        <f>IF($B55="","",IFERROR(IF(AND($B55&gt;=Assumptions!$B$4,$B55&lt;=Assumptions!$B$5),"In Report","Outside Report"),"Check Date"))</f>
        <v/>
      </c>
    </row>
    <row r="56" ht="22" customHeight="1">
      <c r="A56" s="16" t="n"/>
      <c r="B56" s="17" t="n"/>
      <c r="C56" s="16" t="n"/>
      <c r="D56" s="16" t="n"/>
      <c r="E56" s="16" t="n"/>
      <c r="F56" s="16" t="n"/>
      <c r="G56" s="18" t="n"/>
      <c r="H56" s="16" t="n"/>
      <c r="I56" s="19" t="n"/>
      <c r="J56" s="16" t="n"/>
      <c r="K56" s="20">
        <f>IF($B56="","",IFERROR($B56-WEEKDAY($B56,2)+1,""))</f>
        <v/>
      </c>
      <c r="L56" s="21">
        <f>IF($B56="","",IFERROR(IF(AND($B56&gt;=Assumptions!$B$4,$B56&lt;=Assumptions!$B$5),"In Report","Outside Report"),"Check Date"))</f>
        <v/>
      </c>
    </row>
    <row r="57" ht="22" customHeight="1">
      <c r="A57" s="16" t="n"/>
      <c r="B57" s="17" t="n"/>
      <c r="C57" s="16" t="n"/>
      <c r="D57" s="16" t="n"/>
      <c r="E57" s="16" t="n"/>
      <c r="F57" s="16" t="n"/>
      <c r="G57" s="18" t="n"/>
      <c r="H57" s="16" t="n"/>
      <c r="I57" s="19" t="n"/>
      <c r="J57" s="16" t="n"/>
      <c r="K57" s="22">
        <f>IF($B57="","",IFERROR($B57-WEEKDAY($B57,2)+1,""))</f>
        <v/>
      </c>
      <c r="L57" s="14">
        <f>IF($B57="","",IFERROR(IF(AND($B57&gt;=Assumptions!$B$4,$B57&lt;=Assumptions!$B$5),"In Report","Outside Report"),"Check Date"))</f>
        <v/>
      </c>
    </row>
    <row r="58" ht="22" customHeight="1">
      <c r="A58" s="16" t="n"/>
      <c r="B58" s="17" t="n"/>
      <c r="C58" s="16" t="n"/>
      <c r="D58" s="16" t="n"/>
      <c r="E58" s="16" t="n"/>
      <c r="F58" s="16" t="n"/>
      <c r="G58" s="18" t="n"/>
      <c r="H58" s="16" t="n"/>
      <c r="I58" s="19" t="n"/>
      <c r="J58" s="16" t="n"/>
      <c r="K58" s="20">
        <f>IF($B58="","",IFERROR($B58-WEEKDAY($B58,2)+1,""))</f>
        <v/>
      </c>
      <c r="L58" s="21">
        <f>IF($B58="","",IFERROR(IF(AND($B58&gt;=Assumptions!$B$4,$B58&lt;=Assumptions!$B$5),"In Report","Outside Report"),"Check Date"))</f>
        <v/>
      </c>
    </row>
    <row r="59" ht="22" customHeight="1">
      <c r="A59" s="16" t="n"/>
      <c r="B59" s="17" t="n"/>
      <c r="C59" s="16" t="n"/>
      <c r="D59" s="16" t="n"/>
      <c r="E59" s="16" t="n"/>
      <c r="F59" s="16" t="n"/>
      <c r="G59" s="18" t="n"/>
      <c r="H59" s="16" t="n"/>
      <c r="I59" s="19" t="n"/>
      <c r="J59" s="16" t="n"/>
      <c r="K59" s="22">
        <f>IF($B59="","",IFERROR($B59-WEEKDAY($B59,2)+1,""))</f>
        <v/>
      </c>
      <c r="L59" s="14">
        <f>IF($B59="","",IFERROR(IF(AND($B59&gt;=Assumptions!$B$4,$B59&lt;=Assumptions!$B$5),"In Report","Outside Report"),"Check Date"))</f>
        <v/>
      </c>
    </row>
    <row r="60" ht="22" customHeight="1">
      <c r="A60" s="16" t="n"/>
      <c r="B60" s="17" t="n"/>
      <c r="C60" s="16" t="n"/>
      <c r="D60" s="16" t="n"/>
      <c r="E60" s="16" t="n"/>
      <c r="F60" s="16" t="n"/>
      <c r="G60" s="18" t="n"/>
      <c r="H60" s="16" t="n"/>
      <c r="I60" s="19" t="n"/>
      <c r="J60" s="16" t="n"/>
      <c r="K60" s="20">
        <f>IF($B60="","",IFERROR($B60-WEEKDAY($B60,2)+1,""))</f>
        <v/>
      </c>
      <c r="L60" s="21">
        <f>IF($B60="","",IFERROR(IF(AND($B60&gt;=Assumptions!$B$4,$B60&lt;=Assumptions!$B$5),"In Report","Outside Report"),"Check Date"))</f>
        <v/>
      </c>
    </row>
    <row r="61" ht="22" customHeight="1">
      <c r="A61" s="16" t="n"/>
      <c r="B61" s="17" t="n"/>
      <c r="C61" s="16" t="n"/>
      <c r="D61" s="16" t="n"/>
      <c r="E61" s="16" t="n"/>
      <c r="F61" s="16" t="n"/>
      <c r="G61" s="18" t="n"/>
      <c r="H61" s="16" t="n"/>
      <c r="I61" s="19" t="n"/>
      <c r="J61" s="16" t="n"/>
      <c r="K61" s="22">
        <f>IF($B61="","",IFERROR($B61-WEEKDAY($B61,2)+1,""))</f>
        <v/>
      </c>
      <c r="L61" s="14">
        <f>IF($B61="","",IFERROR(IF(AND($B61&gt;=Assumptions!$B$4,$B61&lt;=Assumptions!$B$5),"In Report","Outside Report"),"Check Date"))</f>
        <v/>
      </c>
    </row>
    <row r="62" ht="22" customHeight="1">
      <c r="A62" s="16" t="n"/>
      <c r="B62" s="17" t="n"/>
      <c r="C62" s="16" t="n"/>
      <c r="D62" s="16" t="n"/>
      <c r="E62" s="16" t="n"/>
      <c r="F62" s="16" t="n"/>
      <c r="G62" s="18" t="n"/>
      <c r="H62" s="16" t="n"/>
      <c r="I62" s="19" t="n"/>
      <c r="J62" s="16" t="n"/>
      <c r="K62" s="20">
        <f>IF($B62="","",IFERROR($B62-WEEKDAY($B62,2)+1,""))</f>
        <v/>
      </c>
      <c r="L62" s="21">
        <f>IF($B62="","",IFERROR(IF(AND($B62&gt;=Assumptions!$B$4,$B62&lt;=Assumptions!$B$5),"In Report","Outside Report"),"Check Date"))</f>
        <v/>
      </c>
    </row>
    <row r="63" ht="22" customHeight="1">
      <c r="A63" s="16" t="n"/>
      <c r="B63" s="17" t="n"/>
      <c r="C63" s="16" t="n"/>
      <c r="D63" s="16" t="n"/>
      <c r="E63" s="16" t="n"/>
      <c r="F63" s="16" t="n"/>
      <c r="G63" s="18" t="n"/>
      <c r="H63" s="16" t="n"/>
      <c r="I63" s="19" t="n"/>
      <c r="J63" s="16" t="n"/>
      <c r="K63" s="22">
        <f>IF($B63="","",IFERROR($B63-WEEKDAY($B63,2)+1,""))</f>
        <v/>
      </c>
      <c r="L63" s="14">
        <f>IF($B63="","",IFERROR(IF(AND($B63&gt;=Assumptions!$B$4,$B63&lt;=Assumptions!$B$5),"In Report","Outside Report"),"Check Date"))</f>
        <v/>
      </c>
    </row>
    <row r="64" ht="22" customHeight="1">
      <c r="A64" s="16" t="n"/>
      <c r="B64" s="17" t="n"/>
      <c r="C64" s="16" t="n"/>
      <c r="D64" s="16" t="n"/>
      <c r="E64" s="16" t="n"/>
      <c r="F64" s="16" t="n"/>
      <c r="G64" s="18" t="n"/>
      <c r="H64" s="16" t="n"/>
      <c r="I64" s="19" t="n"/>
      <c r="J64" s="16" t="n"/>
      <c r="K64" s="20">
        <f>IF($B64="","",IFERROR($B64-WEEKDAY($B64,2)+1,""))</f>
        <v/>
      </c>
      <c r="L64" s="21">
        <f>IF($B64="","",IFERROR(IF(AND($B64&gt;=Assumptions!$B$4,$B64&lt;=Assumptions!$B$5),"In Report","Outside Report"),"Check Date"))</f>
        <v/>
      </c>
    </row>
    <row r="65" ht="22" customHeight="1">
      <c r="A65" s="16" t="n"/>
      <c r="B65" s="17" t="n"/>
      <c r="C65" s="16" t="n"/>
      <c r="D65" s="16" t="n"/>
      <c r="E65" s="16" t="n"/>
      <c r="F65" s="16" t="n"/>
      <c r="G65" s="18" t="n"/>
      <c r="H65" s="16" t="n"/>
      <c r="I65" s="19" t="n"/>
      <c r="J65" s="16" t="n"/>
      <c r="K65" s="22">
        <f>IF($B65="","",IFERROR($B65-WEEKDAY($B65,2)+1,""))</f>
        <v/>
      </c>
      <c r="L65" s="14">
        <f>IF($B65="","",IFERROR(IF(AND($B65&gt;=Assumptions!$B$4,$B65&lt;=Assumptions!$B$5),"In Report","Outside Report"),"Check Date"))</f>
        <v/>
      </c>
    </row>
    <row r="66" ht="22" customHeight="1">
      <c r="A66" s="16" t="n"/>
      <c r="B66" s="17" t="n"/>
      <c r="C66" s="16" t="n"/>
      <c r="D66" s="16" t="n"/>
      <c r="E66" s="16" t="n"/>
      <c r="F66" s="16" t="n"/>
      <c r="G66" s="18" t="n"/>
      <c r="H66" s="16" t="n"/>
      <c r="I66" s="19" t="n"/>
      <c r="J66" s="16" t="n"/>
      <c r="K66" s="20">
        <f>IF($B66="","",IFERROR($B66-WEEKDAY($B66,2)+1,""))</f>
        <v/>
      </c>
      <c r="L66" s="21">
        <f>IF($B66="","",IFERROR(IF(AND($B66&gt;=Assumptions!$B$4,$B66&lt;=Assumptions!$B$5),"In Report","Outside Report"),"Check Date"))</f>
        <v/>
      </c>
    </row>
    <row r="67" ht="22" customHeight="1">
      <c r="A67" s="16" t="n"/>
      <c r="B67" s="17" t="n"/>
      <c r="C67" s="16" t="n"/>
      <c r="D67" s="16" t="n"/>
      <c r="E67" s="16" t="n"/>
      <c r="F67" s="16" t="n"/>
      <c r="G67" s="18" t="n"/>
      <c r="H67" s="16" t="n"/>
      <c r="I67" s="19" t="n"/>
      <c r="J67" s="16" t="n"/>
      <c r="K67" s="22">
        <f>IF($B67="","",IFERROR($B67-WEEKDAY($B67,2)+1,""))</f>
        <v/>
      </c>
      <c r="L67" s="14">
        <f>IF($B67="","",IFERROR(IF(AND($B67&gt;=Assumptions!$B$4,$B67&lt;=Assumptions!$B$5),"In Report","Outside Report"),"Check Date"))</f>
        <v/>
      </c>
    </row>
    <row r="68" ht="22" customHeight="1">
      <c r="A68" s="16" t="n"/>
      <c r="B68" s="17" t="n"/>
      <c r="C68" s="16" t="n"/>
      <c r="D68" s="16" t="n"/>
      <c r="E68" s="16" t="n"/>
      <c r="F68" s="16" t="n"/>
      <c r="G68" s="18" t="n"/>
      <c r="H68" s="16" t="n"/>
      <c r="I68" s="19" t="n"/>
      <c r="J68" s="16" t="n"/>
      <c r="K68" s="20">
        <f>IF($B68="","",IFERROR($B68-WEEKDAY($B68,2)+1,""))</f>
        <v/>
      </c>
      <c r="L68" s="21">
        <f>IF($B68="","",IFERROR(IF(AND($B68&gt;=Assumptions!$B$4,$B68&lt;=Assumptions!$B$5),"In Report","Outside Report"),"Check Date"))</f>
        <v/>
      </c>
    </row>
    <row r="69" ht="22" customHeight="1">
      <c r="A69" s="16" t="n"/>
      <c r="B69" s="17" t="n"/>
      <c r="C69" s="16" t="n"/>
      <c r="D69" s="16" t="n"/>
      <c r="E69" s="16" t="n"/>
      <c r="F69" s="16" t="n"/>
      <c r="G69" s="18" t="n"/>
      <c r="H69" s="16" t="n"/>
      <c r="I69" s="19" t="n"/>
      <c r="J69" s="16" t="n"/>
      <c r="K69" s="22">
        <f>IF($B69="","",IFERROR($B69-WEEKDAY($B69,2)+1,""))</f>
        <v/>
      </c>
      <c r="L69" s="14">
        <f>IF($B69="","",IFERROR(IF(AND($B69&gt;=Assumptions!$B$4,$B69&lt;=Assumptions!$B$5),"In Report","Outside Report"),"Check Date"))</f>
        <v/>
      </c>
    </row>
    <row r="70" ht="22" customHeight="1">
      <c r="A70" s="16" t="n"/>
      <c r="B70" s="17" t="n"/>
      <c r="C70" s="16" t="n"/>
      <c r="D70" s="16" t="n"/>
      <c r="E70" s="16" t="n"/>
      <c r="F70" s="16" t="n"/>
      <c r="G70" s="18" t="n"/>
      <c r="H70" s="16" t="n"/>
      <c r="I70" s="19" t="n"/>
      <c r="J70" s="16" t="n"/>
      <c r="K70" s="20">
        <f>IF($B70="","",IFERROR($B70-WEEKDAY($B70,2)+1,""))</f>
        <v/>
      </c>
      <c r="L70" s="21">
        <f>IF($B70="","",IFERROR(IF(AND($B70&gt;=Assumptions!$B$4,$B70&lt;=Assumptions!$B$5),"In Report","Outside Report"),"Check Date"))</f>
        <v/>
      </c>
    </row>
    <row r="71" ht="22" customHeight="1">
      <c r="A71" s="16" t="n"/>
      <c r="B71" s="17" t="n"/>
      <c r="C71" s="16" t="n"/>
      <c r="D71" s="16" t="n"/>
      <c r="E71" s="16" t="n"/>
      <c r="F71" s="16" t="n"/>
      <c r="G71" s="18" t="n"/>
      <c r="H71" s="16" t="n"/>
      <c r="I71" s="19" t="n"/>
      <c r="J71" s="16" t="n"/>
      <c r="K71" s="22">
        <f>IF($B71="","",IFERROR($B71-WEEKDAY($B71,2)+1,""))</f>
        <v/>
      </c>
      <c r="L71" s="14">
        <f>IF($B71="","",IFERROR(IF(AND($B71&gt;=Assumptions!$B$4,$B71&lt;=Assumptions!$B$5),"In Report","Outside Report"),"Check Date"))</f>
        <v/>
      </c>
    </row>
    <row r="72" ht="22" customHeight="1">
      <c r="A72" s="16" t="n"/>
      <c r="B72" s="17" t="n"/>
      <c r="C72" s="16" t="n"/>
      <c r="D72" s="16" t="n"/>
      <c r="E72" s="16" t="n"/>
      <c r="F72" s="16" t="n"/>
      <c r="G72" s="18" t="n"/>
      <c r="H72" s="16" t="n"/>
      <c r="I72" s="19" t="n"/>
      <c r="J72" s="16" t="n"/>
      <c r="K72" s="20">
        <f>IF($B72="","",IFERROR($B72-WEEKDAY($B72,2)+1,""))</f>
        <v/>
      </c>
      <c r="L72" s="21">
        <f>IF($B72="","",IFERROR(IF(AND($B72&gt;=Assumptions!$B$4,$B72&lt;=Assumptions!$B$5),"In Report","Outside Report"),"Check Date"))</f>
        <v/>
      </c>
    </row>
    <row r="73" ht="22" customHeight="1">
      <c r="A73" s="16" t="n"/>
      <c r="B73" s="17" t="n"/>
      <c r="C73" s="16" t="n"/>
      <c r="D73" s="16" t="n"/>
      <c r="E73" s="16" t="n"/>
      <c r="F73" s="16" t="n"/>
      <c r="G73" s="18" t="n"/>
      <c r="H73" s="16" t="n"/>
      <c r="I73" s="19" t="n"/>
      <c r="J73" s="16" t="n"/>
      <c r="K73" s="22">
        <f>IF($B73="","",IFERROR($B73-WEEKDAY($B73,2)+1,""))</f>
        <v/>
      </c>
      <c r="L73" s="14">
        <f>IF($B73="","",IFERROR(IF(AND($B73&gt;=Assumptions!$B$4,$B73&lt;=Assumptions!$B$5),"In Report","Outside Report"),"Check Date"))</f>
        <v/>
      </c>
    </row>
    <row r="74" ht="22" customHeight="1">
      <c r="A74" s="16" t="n"/>
      <c r="B74" s="17" t="n"/>
      <c r="C74" s="16" t="n"/>
      <c r="D74" s="16" t="n"/>
      <c r="E74" s="16" t="n"/>
      <c r="F74" s="16" t="n"/>
      <c r="G74" s="18" t="n"/>
      <c r="H74" s="16" t="n"/>
      <c r="I74" s="19" t="n"/>
      <c r="J74" s="16" t="n"/>
      <c r="K74" s="20">
        <f>IF($B74="","",IFERROR($B74-WEEKDAY($B74,2)+1,""))</f>
        <v/>
      </c>
      <c r="L74" s="21">
        <f>IF($B74="","",IFERROR(IF(AND($B74&gt;=Assumptions!$B$4,$B74&lt;=Assumptions!$B$5),"In Report","Outside Report"),"Check Date"))</f>
        <v/>
      </c>
    </row>
    <row r="75" ht="22" customHeight="1">
      <c r="A75" s="16" t="n"/>
      <c r="B75" s="17" t="n"/>
      <c r="C75" s="16" t="n"/>
      <c r="D75" s="16" t="n"/>
      <c r="E75" s="16" t="n"/>
      <c r="F75" s="16" t="n"/>
      <c r="G75" s="18" t="n"/>
      <c r="H75" s="16" t="n"/>
      <c r="I75" s="19" t="n"/>
      <c r="J75" s="16" t="n"/>
      <c r="K75" s="22">
        <f>IF($B75="","",IFERROR($B75-WEEKDAY($B75,2)+1,""))</f>
        <v/>
      </c>
      <c r="L75" s="14">
        <f>IF($B75="","",IFERROR(IF(AND($B75&gt;=Assumptions!$B$4,$B75&lt;=Assumptions!$B$5),"In Report","Outside Report"),"Check Date"))</f>
        <v/>
      </c>
    </row>
    <row r="76" ht="22" customHeight="1">
      <c r="A76" s="16" t="n"/>
      <c r="B76" s="17" t="n"/>
      <c r="C76" s="16" t="n"/>
      <c r="D76" s="16" t="n"/>
      <c r="E76" s="16" t="n"/>
      <c r="F76" s="16" t="n"/>
      <c r="G76" s="18" t="n"/>
      <c r="H76" s="16" t="n"/>
      <c r="I76" s="19" t="n"/>
      <c r="J76" s="16" t="n"/>
      <c r="K76" s="20">
        <f>IF($B76="","",IFERROR($B76-WEEKDAY($B76,2)+1,""))</f>
        <v/>
      </c>
      <c r="L76" s="21">
        <f>IF($B76="","",IFERROR(IF(AND($B76&gt;=Assumptions!$B$4,$B76&lt;=Assumptions!$B$5),"In Report","Outside Report"),"Check Date"))</f>
        <v/>
      </c>
    </row>
    <row r="77" ht="22" customHeight="1">
      <c r="A77" s="16" t="n"/>
      <c r="B77" s="17" t="n"/>
      <c r="C77" s="16" t="n"/>
      <c r="D77" s="16" t="n"/>
      <c r="E77" s="16" t="n"/>
      <c r="F77" s="16" t="n"/>
      <c r="G77" s="18" t="n"/>
      <c r="H77" s="16" t="n"/>
      <c r="I77" s="19" t="n"/>
      <c r="J77" s="16" t="n"/>
      <c r="K77" s="22">
        <f>IF($B77="","",IFERROR($B77-WEEKDAY($B77,2)+1,""))</f>
        <v/>
      </c>
      <c r="L77" s="14">
        <f>IF($B77="","",IFERROR(IF(AND($B77&gt;=Assumptions!$B$4,$B77&lt;=Assumptions!$B$5),"In Report","Outside Report"),"Check Date"))</f>
        <v/>
      </c>
    </row>
    <row r="78" ht="22" customHeight="1">
      <c r="A78" s="16" t="n"/>
      <c r="B78" s="17" t="n"/>
      <c r="C78" s="16" t="n"/>
      <c r="D78" s="16" t="n"/>
      <c r="E78" s="16" t="n"/>
      <c r="F78" s="16" t="n"/>
      <c r="G78" s="18" t="n"/>
      <c r="H78" s="16" t="n"/>
      <c r="I78" s="19" t="n"/>
      <c r="J78" s="16" t="n"/>
      <c r="K78" s="20">
        <f>IF($B78="","",IFERROR($B78-WEEKDAY($B78,2)+1,""))</f>
        <v/>
      </c>
      <c r="L78" s="21">
        <f>IF($B78="","",IFERROR(IF(AND($B78&gt;=Assumptions!$B$4,$B78&lt;=Assumptions!$B$5),"In Report","Outside Report"),"Check Date"))</f>
        <v/>
      </c>
    </row>
    <row r="79" ht="22" customHeight="1">
      <c r="A79" s="16" t="n"/>
      <c r="B79" s="17" t="n"/>
      <c r="C79" s="16" t="n"/>
      <c r="D79" s="16" t="n"/>
      <c r="E79" s="16" t="n"/>
      <c r="F79" s="16" t="n"/>
      <c r="G79" s="18" t="n"/>
      <c r="H79" s="16" t="n"/>
      <c r="I79" s="19" t="n"/>
      <c r="J79" s="16" t="n"/>
      <c r="K79" s="22">
        <f>IF($B79="","",IFERROR($B79-WEEKDAY($B79,2)+1,""))</f>
        <v/>
      </c>
      <c r="L79" s="14">
        <f>IF($B79="","",IFERROR(IF(AND($B79&gt;=Assumptions!$B$4,$B79&lt;=Assumptions!$B$5),"In Report","Outside Report"),"Check Date"))</f>
        <v/>
      </c>
    </row>
    <row r="80" ht="22" customHeight="1">
      <c r="A80" s="16" t="n"/>
      <c r="B80" s="17" t="n"/>
      <c r="C80" s="16" t="n"/>
      <c r="D80" s="16" t="n"/>
      <c r="E80" s="16" t="n"/>
      <c r="F80" s="16" t="n"/>
      <c r="G80" s="18" t="n"/>
      <c r="H80" s="16" t="n"/>
      <c r="I80" s="19" t="n"/>
      <c r="J80" s="16" t="n"/>
      <c r="K80" s="20">
        <f>IF($B80="","",IFERROR($B80-WEEKDAY($B80,2)+1,""))</f>
        <v/>
      </c>
      <c r="L80" s="21">
        <f>IF($B80="","",IFERROR(IF(AND($B80&gt;=Assumptions!$B$4,$B80&lt;=Assumptions!$B$5),"In Report","Outside Report"),"Check Date"))</f>
        <v/>
      </c>
    </row>
    <row r="81" ht="22" customHeight="1">
      <c r="A81" s="16" t="n"/>
      <c r="B81" s="17" t="n"/>
      <c r="C81" s="16" t="n"/>
      <c r="D81" s="16" t="n"/>
      <c r="E81" s="16" t="n"/>
      <c r="F81" s="16" t="n"/>
      <c r="G81" s="18" t="n"/>
      <c r="H81" s="16" t="n"/>
      <c r="I81" s="19" t="n"/>
      <c r="J81" s="16" t="n"/>
      <c r="K81" s="22">
        <f>IF($B81="","",IFERROR($B81-WEEKDAY($B81,2)+1,""))</f>
        <v/>
      </c>
      <c r="L81" s="14">
        <f>IF($B81="","",IFERROR(IF(AND($B81&gt;=Assumptions!$B$4,$B81&lt;=Assumptions!$B$5),"In Report","Outside Report"),"Check Date"))</f>
        <v/>
      </c>
    </row>
    <row r="82" ht="22" customHeight="1">
      <c r="A82" s="16" t="n"/>
      <c r="B82" s="17" t="n"/>
      <c r="C82" s="16" t="n"/>
      <c r="D82" s="16" t="n"/>
      <c r="E82" s="16" t="n"/>
      <c r="F82" s="16" t="n"/>
      <c r="G82" s="18" t="n"/>
      <c r="H82" s="16" t="n"/>
      <c r="I82" s="19" t="n"/>
      <c r="J82" s="16" t="n"/>
      <c r="K82" s="20">
        <f>IF($B82="","",IFERROR($B82-WEEKDAY($B82,2)+1,""))</f>
        <v/>
      </c>
      <c r="L82" s="21">
        <f>IF($B82="","",IFERROR(IF(AND($B82&gt;=Assumptions!$B$4,$B82&lt;=Assumptions!$B$5),"In Report","Outside Report"),"Check Date"))</f>
        <v/>
      </c>
    </row>
    <row r="83" ht="22" customHeight="1">
      <c r="A83" s="16" t="n"/>
      <c r="B83" s="17" t="n"/>
      <c r="C83" s="16" t="n"/>
      <c r="D83" s="16" t="n"/>
      <c r="E83" s="16" t="n"/>
      <c r="F83" s="16" t="n"/>
      <c r="G83" s="18" t="n"/>
      <c r="H83" s="16" t="n"/>
      <c r="I83" s="19" t="n"/>
      <c r="J83" s="16" t="n"/>
      <c r="K83" s="22">
        <f>IF($B83="","",IFERROR($B83-WEEKDAY($B83,2)+1,""))</f>
        <v/>
      </c>
      <c r="L83" s="14">
        <f>IF($B83="","",IFERROR(IF(AND($B83&gt;=Assumptions!$B$4,$B83&lt;=Assumptions!$B$5),"In Report","Outside Report"),"Check Date"))</f>
        <v/>
      </c>
    </row>
    <row r="84" ht="22" customHeight="1">
      <c r="A84" s="16" t="n"/>
      <c r="B84" s="17" t="n"/>
      <c r="C84" s="16" t="n"/>
      <c r="D84" s="16" t="n"/>
      <c r="E84" s="16" t="n"/>
      <c r="F84" s="16" t="n"/>
      <c r="G84" s="18" t="n"/>
      <c r="H84" s="16" t="n"/>
      <c r="I84" s="19" t="n"/>
      <c r="J84" s="16" t="n"/>
      <c r="K84" s="20">
        <f>IF($B84="","",IFERROR($B84-WEEKDAY($B84,2)+1,""))</f>
        <v/>
      </c>
      <c r="L84" s="21">
        <f>IF($B84="","",IFERROR(IF(AND($B84&gt;=Assumptions!$B$4,$B84&lt;=Assumptions!$B$5),"In Report","Outside Report"),"Check Date"))</f>
        <v/>
      </c>
    </row>
    <row r="85" ht="22" customHeight="1">
      <c r="A85" s="16" t="n"/>
      <c r="B85" s="17" t="n"/>
      <c r="C85" s="16" t="n"/>
      <c r="D85" s="16" t="n"/>
      <c r="E85" s="16" t="n"/>
      <c r="F85" s="16" t="n"/>
      <c r="G85" s="18" t="n"/>
      <c r="H85" s="16" t="n"/>
      <c r="I85" s="19" t="n"/>
      <c r="J85" s="16" t="n"/>
      <c r="K85" s="22">
        <f>IF($B85="","",IFERROR($B85-WEEKDAY($B85,2)+1,""))</f>
        <v/>
      </c>
      <c r="L85" s="14">
        <f>IF($B85="","",IFERROR(IF(AND($B85&gt;=Assumptions!$B$4,$B85&lt;=Assumptions!$B$5),"In Report","Outside Report"),"Check Date"))</f>
        <v/>
      </c>
    </row>
    <row r="86" ht="22" customHeight="1">
      <c r="A86" s="16" t="n"/>
      <c r="B86" s="17" t="n"/>
      <c r="C86" s="16" t="n"/>
      <c r="D86" s="16" t="n"/>
      <c r="E86" s="16" t="n"/>
      <c r="F86" s="16" t="n"/>
      <c r="G86" s="18" t="n"/>
      <c r="H86" s="16" t="n"/>
      <c r="I86" s="19" t="n"/>
      <c r="J86" s="16" t="n"/>
      <c r="K86" s="20">
        <f>IF($B86="","",IFERROR($B86-WEEKDAY($B86,2)+1,""))</f>
        <v/>
      </c>
      <c r="L86" s="21">
        <f>IF($B86="","",IFERROR(IF(AND($B86&gt;=Assumptions!$B$4,$B86&lt;=Assumptions!$B$5),"In Report","Outside Report"),"Check Date"))</f>
        <v/>
      </c>
    </row>
    <row r="87" ht="22" customHeight="1">
      <c r="A87" s="16" t="n"/>
      <c r="B87" s="17" t="n"/>
      <c r="C87" s="16" t="n"/>
      <c r="D87" s="16" t="n"/>
      <c r="E87" s="16" t="n"/>
      <c r="F87" s="16" t="n"/>
      <c r="G87" s="18" t="n"/>
      <c r="H87" s="16" t="n"/>
      <c r="I87" s="19" t="n"/>
      <c r="J87" s="16" t="n"/>
      <c r="K87" s="22">
        <f>IF($B87="","",IFERROR($B87-WEEKDAY($B87,2)+1,""))</f>
        <v/>
      </c>
      <c r="L87" s="14">
        <f>IF($B87="","",IFERROR(IF(AND($B87&gt;=Assumptions!$B$4,$B87&lt;=Assumptions!$B$5),"In Report","Outside Report"),"Check Date"))</f>
        <v/>
      </c>
    </row>
    <row r="88" ht="22" customHeight="1">
      <c r="A88" s="16" t="n"/>
      <c r="B88" s="17" t="n"/>
      <c r="C88" s="16" t="n"/>
      <c r="D88" s="16" t="n"/>
      <c r="E88" s="16" t="n"/>
      <c r="F88" s="16" t="n"/>
      <c r="G88" s="18" t="n"/>
      <c r="H88" s="16" t="n"/>
      <c r="I88" s="19" t="n"/>
      <c r="J88" s="16" t="n"/>
      <c r="K88" s="20">
        <f>IF($B88="","",IFERROR($B88-WEEKDAY($B88,2)+1,""))</f>
        <v/>
      </c>
      <c r="L88" s="21">
        <f>IF($B88="","",IFERROR(IF(AND($B88&gt;=Assumptions!$B$4,$B88&lt;=Assumptions!$B$5),"In Report","Outside Report"),"Check Date"))</f>
        <v/>
      </c>
    </row>
    <row r="89" ht="22" customHeight="1">
      <c r="A89" s="16" t="n"/>
      <c r="B89" s="17" t="n"/>
      <c r="C89" s="16" t="n"/>
      <c r="D89" s="16" t="n"/>
      <c r="E89" s="16" t="n"/>
      <c r="F89" s="16" t="n"/>
      <c r="G89" s="18" t="n"/>
      <c r="H89" s="16" t="n"/>
      <c r="I89" s="19" t="n"/>
      <c r="J89" s="16" t="n"/>
      <c r="K89" s="22">
        <f>IF($B89="","",IFERROR($B89-WEEKDAY($B89,2)+1,""))</f>
        <v/>
      </c>
      <c r="L89" s="14">
        <f>IF($B89="","",IFERROR(IF(AND($B89&gt;=Assumptions!$B$4,$B89&lt;=Assumptions!$B$5),"In Report","Outside Report"),"Check Date"))</f>
        <v/>
      </c>
    </row>
    <row r="90" ht="22" customHeight="1">
      <c r="A90" s="16" t="n"/>
      <c r="B90" s="17" t="n"/>
      <c r="C90" s="16" t="n"/>
      <c r="D90" s="16" t="n"/>
      <c r="E90" s="16" t="n"/>
      <c r="F90" s="16" t="n"/>
      <c r="G90" s="18" t="n"/>
      <c r="H90" s="16" t="n"/>
      <c r="I90" s="19" t="n"/>
      <c r="J90" s="16" t="n"/>
      <c r="K90" s="20">
        <f>IF($B90="","",IFERROR($B90-WEEKDAY($B90,2)+1,""))</f>
        <v/>
      </c>
      <c r="L90" s="21">
        <f>IF($B90="","",IFERROR(IF(AND($B90&gt;=Assumptions!$B$4,$B90&lt;=Assumptions!$B$5),"In Report","Outside Report"),"Check Date"))</f>
        <v/>
      </c>
    </row>
    <row r="91" ht="22" customHeight="1">
      <c r="A91" s="16" t="n"/>
      <c r="B91" s="17" t="n"/>
      <c r="C91" s="16" t="n"/>
      <c r="D91" s="16" t="n"/>
      <c r="E91" s="16" t="n"/>
      <c r="F91" s="16" t="n"/>
      <c r="G91" s="18" t="n"/>
      <c r="H91" s="16" t="n"/>
      <c r="I91" s="19" t="n"/>
      <c r="J91" s="16" t="n"/>
      <c r="K91" s="22">
        <f>IF($B91="","",IFERROR($B91-WEEKDAY($B91,2)+1,""))</f>
        <v/>
      </c>
      <c r="L91" s="14">
        <f>IF($B91="","",IFERROR(IF(AND($B91&gt;=Assumptions!$B$4,$B91&lt;=Assumptions!$B$5),"In Report","Outside Report"),"Check Date"))</f>
        <v/>
      </c>
    </row>
    <row r="92" ht="22" customHeight="1">
      <c r="A92" s="16" t="n"/>
      <c r="B92" s="17" t="n"/>
      <c r="C92" s="16" t="n"/>
      <c r="D92" s="16" t="n"/>
      <c r="E92" s="16" t="n"/>
      <c r="F92" s="16" t="n"/>
      <c r="G92" s="18" t="n"/>
      <c r="H92" s="16" t="n"/>
      <c r="I92" s="19" t="n"/>
      <c r="J92" s="16" t="n"/>
      <c r="K92" s="20">
        <f>IF($B92="","",IFERROR($B92-WEEKDAY($B92,2)+1,""))</f>
        <v/>
      </c>
      <c r="L92" s="21">
        <f>IF($B92="","",IFERROR(IF(AND($B92&gt;=Assumptions!$B$4,$B92&lt;=Assumptions!$B$5),"In Report","Outside Report"),"Check Date"))</f>
        <v/>
      </c>
    </row>
    <row r="93" ht="22" customHeight="1">
      <c r="A93" s="16" t="n"/>
      <c r="B93" s="17" t="n"/>
      <c r="C93" s="16" t="n"/>
      <c r="D93" s="16" t="n"/>
      <c r="E93" s="16" t="n"/>
      <c r="F93" s="16" t="n"/>
      <c r="G93" s="18" t="n"/>
      <c r="H93" s="16" t="n"/>
      <c r="I93" s="19" t="n"/>
      <c r="J93" s="16" t="n"/>
      <c r="K93" s="22">
        <f>IF($B93="","",IFERROR($B93-WEEKDAY($B93,2)+1,""))</f>
        <v/>
      </c>
      <c r="L93" s="14">
        <f>IF($B93="","",IFERROR(IF(AND($B93&gt;=Assumptions!$B$4,$B93&lt;=Assumptions!$B$5),"In Report","Outside Report"),"Check Date"))</f>
        <v/>
      </c>
    </row>
    <row r="94" ht="22" customHeight="1">
      <c r="A94" s="16" t="n"/>
      <c r="B94" s="17" t="n"/>
      <c r="C94" s="16" t="n"/>
      <c r="D94" s="16" t="n"/>
      <c r="E94" s="16" t="n"/>
      <c r="F94" s="16" t="n"/>
      <c r="G94" s="18" t="n"/>
      <c r="H94" s="16" t="n"/>
      <c r="I94" s="19" t="n"/>
      <c r="J94" s="16" t="n"/>
      <c r="K94" s="20">
        <f>IF($B94="","",IFERROR($B94-WEEKDAY($B94,2)+1,""))</f>
        <v/>
      </c>
      <c r="L94" s="21">
        <f>IF($B94="","",IFERROR(IF(AND($B94&gt;=Assumptions!$B$4,$B94&lt;=Assumptions!$B$5),"In Report","Outside Report"),"Check Date"))</f>
        <v/>
      </c>
    </row>
    <row r="95" ht="22" customHeight="1">
      <c r="A95" s="16" t="n"/>
      <c r="B95" s="17" t="n"/>
      <c r="C95" s="16" t="n"/>
      <c r="D95" s="16" t="n"/>
      <c r="E95" s="16" t="n"/>
      <c r="F95" s="16" t="n"/>
      <c r="G95" s="18" t="n"/>
      <c r="H95" s="16" t="n"/>
      <c r="I95" s="19" t="n"/>
      <c r="J95" s="16" t="n"/>
      <c r="K95" s="22">
        <f>IF($B95="","",IFERROR($B95-WEEKDAY($B95,2)+1,""))</f>
        <v/>
      </c>
      <c r="L95" s="14">
        <f>IF($B95="","",IFERROR(IF(AND($B95&gt;=Assumptions!$B$4,$B95&lt;=Assumptions!$B$5),"In Report","Outside Report"),"Check Date"))</f>
        <v/>
      </c>
    </row>
    <row r="96" ht="22" customHeight="1">
      <c r="A96" s="16" t="n"/>
      <c r="B96" s="17" t="n"/>
      <c r="C96" s="16" t="n"/>
      <c r="D96" s="16" t="n"/>
      <c r="E96" s="16" t="n"/>
      <c r="F96" s="16" t="n"/>
      <c r="G96" s="18" t="n"/>
      <c r="H96" s="16" t="n"/>
      <c r="I96" s="19" t="n"/>
      <c r="J96" s="16" t="n"/>
      <c r="K96" s="20">
        <f>IF($B96="","",IFERROR($B96-WEEKDAY($B96,2)+1,""))</f>
        <v/>
      </c>
      <c r="L96" s="21">
        <f>IF($B96="","",IFERROR(IF(AND($B96&gt;=Assumptions!$B$4,$B96&lt;=Assumptions!$B$5),"In Report","Outside Report"),"Check Date"))</f>
        <v/>
      </c>
    </row>
    <row r="97" ht="22" customHeight="1">
      <c r="A97" s="16" t="n"/>
      <c r="B97" s="17" t="n"/>
      <c r="C97" s="16" t="n"/>
      <c r="D97" s="16" t="n"/>
      <c r="E97" s="16" t="n"/>
      <c r="F97" s="16" t="n"/>
      <c r="G97" s="18" t="n"/>
      <c r="H97" s="16" t="n"/>
      <c r="I97" s="19" t="n"/>
      <c r="J97" s="16" t="n"/>
      <c r="K97" s="22">
        <f>IF($B97="","",IFERROR($B97-WEEKDAY($B97,2)+1,""))</f>
        <v/>
      </c>
      <c r="L97" s="14">
        <f>IF($B97="","",IFERROR(IF(AND($B97&gt;=Assumptions!$B$4,$B97&lt;=Assumptions!$B$5),"In Report","Outside Report"),"Check Date"))</f>
        <v/>
      </c>
    </row>
    <row r="98" ht="22" customHeight="1">
      <c r="A98" s="16" t="n"/>
      <c r="B98" s="17" t="n"/>
      <c r="C98" s="16" t="n"/>
      <c r="D98" s="16" t="n"/>
      <c r="E98" s="16" t="n"/>
      <c r="F98" s="16" t="n"/>
      <c r="G98" s="18" t="n"/>
      <c r="H98" s="16" t="n"/>
      <c r="I98" s="19" t="n"/>
      <c r="J98" s="16" t="n"/>
      <c r="K98" s="20">
        <f>IF($B98="","",IFERROR($B98-WEEKDAY($B98,2)+1,""))</f>
        <v/>
      </c>
      <c r="L98" s="21">
        <f>IF($B98="","",IFERROR(IF(AND($B98&gt;=Assumptions!$B$4,$B98&lt;=Assumptions!$B$5),"In Report","Outside Report"),"Check Date"))</f>
        <v/>
      </c>
    </row>
    <row r="99" ht="22" customHeight="1">
      <c r="A99" s="16" t="n"/>
      <c r="B99" s="17" t="n"/>
      <c r="C99" s="16" t="n"/>
      <c r="D99" s="16" t="n"/>
      <c r="E99" s="16" t="n"/>
      <c r="F99" s="16" t="n"/>
      <c r="G99" s="18" t="n"/>
      <c r="H99" s="16" t="n"/>
      <c r="I99" s="19" t="n"/>
      <c r="J99" s="16" t="n"/>
      <c r="K99" s="22">
        <f>IF($B99="","",IFERROR($B99-WEEKDAY($B99,2)+1,""))</f>
        <v/>
      </c>
      <c r="L99" s="14">
        <f>IF($B99="","",IFERROR(IF(AND($B99&gt;=Assumptions!$B$4,$B99&lt;=Assumptions!$B$5),"In Report","Outside Report"),"Check Date"))</f>
        <v/>
      </c>
    </row>
    <row r="100" ht="22" customHeight="1">
      <c r="A100" s="16" t="n"/>
      <c r="B100" s="17" t="n"/>
      <c r="C100" s="16" t="n"/>
      <c r="D100" s="16" t="n"/>
      <c r="E100" s="16" t="n"/>
      <c r="F100" s="16" t="n"/>
      <c r="G100" s="18" t="n"/>
      <c r="H100" s="16" t="n"/>
      <c r="I100" s="19" t="n"/>
      <c r="J100" s="16" t="n"/>
      <c r="K100" s="20">
        <f>IF($B100="","",IFERROR($B100-WEEKDAY($B100,2)+1,""))</f>
        <v/>
      </c>
      <c r="L100" s="21">
        <f>IF($B100="","",IFERROR(IF(AND($B100&gt;=Assumptions!$B$4,$B100&lt;=Assumptions!$B$5),"In Report","Outside Report"),"Check Date"))</f>
        <v/>
      </c>
    </row>
    <row r="101" ht="22" customHeight="1">
      <c r="A101" s="16" t="n"/>
      <c r="B101" s="17" t="n"/>
      <c r="C101" s="16" t="n"/>
      <c r="D101" s="16" t="n"/>
      <c r="E101" s="16" t="n"/>
      <c r="F101" s="16" t="n"/>
      <c r="G101" s="18" t="n"/>
      <c r="H101" s="16" t="n"/>
      <c r="I101" s="19" t="n"/>
      <c r="J101" s="16" t="n"/>
      <c r="K101" s="22">
        <f>IF($B101="","",IFERROR($B101-WEEKDAY($B101,2)+1,""))</f>
        <v/>
      </c>
      <c r="L101" s="14">
        <f>IF($B101="","",IFERROR(IF(AND($B101&gt;=Assumptions!$B$4,$B101&lt;=Assumptions!$B$5),"In Report","Outside Report"),"Check Date"))</f>
        <v/>
      </c>
    </row>
    <row r="102" ht="22" customHeight="1">
      <c r="A102" s="16" t="n"/>
      <c r="B102" s="17" t="n"/>
      <c r="C102" s="16" t="n"/>
      <c r="D102" s="16" t="n"/>
      <c r="E102" s="16" t="n"/>
      <c r="F102" s="16" t="n"/>
      <c r="G102" s="18" t="n"/>
      <c r="H102" s="16" t="n"/>
      <c r="I102" s="19" t="n"/>
      <c r="J102" s="16" t="n"/>
      <c r="K102" s="20">
        <f>IF($B102="","",IFERROR($B102-WEEKDAY($B102,2)+1,""))</f>
        <v/>
      </c>
      <c r="L102" s="21">
        <f>IF($B102="","",IFERROR(IF(AND($B102&gt;=Assumptions!$B$4,$B102&lt;=Assumptions!$B$5),"In Report","Outside Report"),"Check Date"))</f>
        <v/>
      </c>
    </row>
    <row r="103" ht="22" customHeight="1">
      <c r="A103" s="16" t="n"/>
      <c r="B103" s="17" t="n"/>
      <c r="C103" s="16" t="n"/>
      <c r="D103" s="16" t="n"/>
      <c r="E103" s="16" t="n"/>
      <c r="F103" s="16" t="n"/>
      <c r="G103" s="18" t="n"/>
      <c r="H103" s="16" t="n"/>
      <c r="I103" s="19" t="n"/>
      <c r="J103" s="16" t="n"/>
      <c r="K103" s="22">
        <f>IF($B103="","",IFERROR($B103-WEEKDAY($B103,2)+1,""))</f>
        <v/>
      </c>
      <c r="L103" s="14">
        <f>IF($B103="","",IFERROR(IF(AND($B103&gt;=Assumptions!$B$4,$B103&lt;=Assumptions!$B$5),"In Report","Outside Report"),"Check Date"))</f>
        <v/>
      </c>
    </row>
    <row r="104" ht="22" customHeight="1">
      <c r="A104" s="16" t="n"/>
      <c r="B104" s="17" t="n"/>
      <c r="C104" s="16" t="n"/>
      <c r="D104" s="16" t="n"/>
      <c r="E104" s="16" t="n"/>
      <c r="F104" s="16" t="n"/>
      <c r="G104" s="18" t="n"/>
      <c r="H104" s="16" t="n"/>
      <c r="I104" s="19" t="n"/>
      <c r="J104" s="16" t="n"/>
      <c r="K104" s="20">
        <f>IF($B104="","",IFERROR($B104-WEEKDAY($B104,2)+1,""))</f>
        <v/>
      </c>
      <c r="L104" s="21">
        <f>IF($B104="","",IFERROR(IF(AND($B104&gt;=Assumptions!$B$4,$B104&lt;=Assumptions!$B$5),"In Report","Outside Report"),"Check Date"))</f>
        <v/>
      </c>
    </row>
    <row r="105" ht="22" customHeight="1">
      <c r="A105" s="16" t="n"/>
      <c r="B105" s="17" t="n"/>
      <c r="C105" s="16" t="n"/>
      <c r="D105" s="16" t="n"/>
      <c r="E105" s="16" t="n"/>
      <c r="F105" s="16" t="n"/>
      <c r="G105" s="18" t="n"/>
      <c r="H105" s="16" t="n"/>
      <c r="I105" s="19" t="n"/>
      <c r="J105" s="16" t="n"/>
      <c r="K105" s="22">
        <f>IF($B105="","",IFERROR($B105-WEEKDAY($B105,2)+1,""))</f>
        <v/>
      </c>
      <c r="L105" s="14">
        <f>IF($B105="","",IFERROR(IF(AND($B105&gt;=Assumptions!$B$4,$B105&lt;=Assumptions!$B$5),"In Report","Outside Report"),"Check Date"))</f>
        <v/>
      </c>
    </row>
  </sheetData>
  <autoFilter ref="A5:L105"/>
  <mergeCells count="1">
    <mergeCell ref="A1:L1"/>
  </mergeCells>
  <conditionalFormatting sqref="A6:A105">
    <cfRule type="expression" priority="1" dxfId="0">
      <formula>AND($A6&lt;&gt;"",COUNTIF($A$6:$A$105,$A6)&gt;1)</formula>
    </cfRule>
  </conditionalFormatting>
  <conditionalFormatting sqref="I6:I105">
    <cfRule type="expression" priority="2" dxfId="0">
      <formula>$I6=INDIRECT("'Assumptions'!$I$5")</formula>
    </cfRule>
    <cfRule type="expression" priority="3" dxfId="1">
      <formula>$I6=INDIRECT("'Assumptions'!$I$6")</formula>
    </cfRule>
  </conditionalFormatting>
  <conditionalFormatting sqref="L6:L105">
    <cfRule type="expression" priority="4" dxfId="0">
      <formula>OR($L6="Outside Report",$L6="Check Date")</formula>
    </cfRule>
    <cfRule type="expression" priority="5" dxfId="1">
      <formula>$L6="In Report"</formula>
    </cfRule>
  </conditionalFormatting>
  <dataValidations count="8">
    <dataValidation sqref="A6:A105" showDropDown="0" showInputMessage="1" showErrorMessage="1" allowBlank="0" errorTitle="Duplicate Entry ID" error="Use a unique entry ID or leave the cell blank." promptTitle="Entry ID" prompt="Enter a unique local identifier for this observation." type="custom">
      <formula1>=OR(A6="",COUNTIF($A$6:$A$105,A6)=1)</formula1>
    </dataValidation>
    <dataValidation sqref="B6:B105" showDropDown="0" showInputMessage="1" showErrorMessage="1" allowBlank="0" errorTitle="Date Outside Allowed Range" error="Enter a date within the editable allowed-entry dates on Assumptions." promptTitle="Observation Date" prompt="Use MM/DD/YYYY." type="date" operator="between">
      <formula1>=INDIRECT("'Assumptions'!$B$8")</formula1>
      <formula2>=INDIRECT("'Assumptions'!$B$9")</formula2>
    </dataValidation>
    <dataValidation sqref="D6:D105" showDropDown="0" showInputMessage="1" showErrorMessage="1" allowBlank="0" errorTitle="Room Not Listed" error="Select an editable room choice from Assumptions." promptTitle="Room" prompt="Select the assigned room." type="list">
      <formula1>=INDIRECT("'Assumptions'!$F$4:$F$7")</formula1>
    </dataValidation>
    <dataValidation sqref="E6:E105" showDropDown="0" showInputMessage="1" showErrorMessage="1" allowBlank="0" errorTitle="Routine Not Listed" error="Select a center-defined positive routine from Assumptions." promptTitle="Positive Routine" prompt="Select the positive routine that was recognized." type="list">
      <formula1>=INDIRECT("'Assumptions'!$E$4:$E$11")</formula1>
    </dataValidation>
    <dataValidation sqref="F6:F105" showDropDown="0" showInputMessage="1" showErrorMessage="1" allowBlank="0" errorTitle="Context Not Listed" error="Select an editable context choice from Assumptions." promptTitle="Context" prompt="Select the classroom context." type="list">
      <formula1>=INDIRECT("'Assumptions'!$G$4:$G$11")</formula1>
    </dataValidation>
    <dataValidation sqref="G6:G105" showDropDown="0" showInputMessage="1" showErrorMessage="1" allowBlank="0" errorTitle="Count Outside Center Limit" error="Enter a whole number within the editable recognition-count limits." promptTitle="Recognition Count" prompt="Enter a whole number within the center-defined limits." type="whole" operator="between">
      <formula1>=INDIRECT("'Assumptions'!$B$6")</formula1>
      <formula2>=INDIRECT("'Assumptions'!$B$7")</formula2>
    </dataValidation>
    <dataValidation sqref="H6:H105" showDropDown="0" showInputMessage="1" showErrorMessage="1" allowBlank="0" errorTitle="Staff Label Not Listed" error="Select an editable fictional staff label from Assumptions." promptTitle="Staff Label" prompt="Select the staff assignment label." type="list">
      <formula1>=INDIRECT("'Assumptions'!$H$4:$H$8")</formula1>
    </dataValidation>
    <dataValidation sqref="I6:I105" showDropDown="0" showInputMessage="1" showErrorMessage="1" allowBlank="0" errorTitle="Status Not Listed" error="Select an editable review status from Assumptions." promptTitle="Review Status" prompt="Needs Review is a prompt for a human check." type="list">
      <formula1>=INDIRECT("'Assumptions'!$I$4:$I$6")</formula1>
    </dataValidation>
  </dataValidations>
  <pageMargins left="0.75" right="0.75" top="1" bottom="1" header="0.5" footer="0.5"/>
  <pageSetup orientation="landscape" fitToHeight="0" fitToWidth="1"/>
</worksheet>
</file>

<file path=xl/worksheets/sheet3.xml><?xml version="1.0" encoding="utf-8"?>
<worksheet xmlns="http://schemas.openxmlformats.org/spreadsheetml/2006/main">
  <sheetPr>
    <tabColor rgb="002F7A68"/>
    <outlinePr summaryBelow="1" summaryRight="1"/>
    <pageSetUpPr fitToPage="1"/>
  </sheetPr>
  <dimension ref="A1:I11"/>
  <sheetViews>
    <sheetView showGridLines="0" zoomScale="9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29" customWidth="1" min="1" max="1"/>
    <col width="22" customWidth="1" min="2" max="2"/>
    <col width="47" customWidth="1" min="3" max="3"/>
    <col width="3" customWidth="1" min="4" max="4"/>
    <col width="25" customWidth="1" min="5" max="5"/>
    <col width="29" customWidth="1" min="6" max="6"/>
    <col width="19" customWidth="1" min="7" max="7"/>
    <col width="21" customWidth="1" min="8" max="8"/>
    <col width="18" customWidth="1" min="9" max="9"/>
  </cols>
  <sheetData>
    <row r="1" ht="30" customHeight="1">
      <c r="A1" s="1" t="inlineStr">
        <is>
          <t>Assumptions and Center-Defined Lists</t>
        </is>
      </c>
      <c r="B1" s="24" t="n"/>
      <c r="C1" s="24" t="n"/>
      <c r="D1" s="24" t="n"/>
      <c r="E1" s="24" t="n"/>
      <c r="F1" s="24" t="n"/>
      <c r="G1" s="24" t="n"/>
      <c r="H1" s="24" t="n"/>
      <c r="I1" s="25" t="n"/>
    </row>
    <row r="2" ht="24" customHeight="1">
      <c r="A2" s="3" t="inlineStr">
        <is>
          <t>Edit the visible date limits, recognition-count limits, and stable choices to match local center practice.</t>
        </is>
      </c>
    </row>
    <row r="3" ht="30" customHeight="1">
      <c r="A3" s="8" t="inlineStr">
        <is>
          <t>Setting</t>
        </is>
      </c>
      <c r="B3" s="8" t="inlineStr">
        <is>
          <t>Editable Value</t>
        </is>
      </c>
      <c r="C3" s="8" t="inlineStr">
        <is>
          <t>Use</t>
        </is>
      </c>
      <c r="E3" s="8" t="inlineStr">
        <is>
          <t>Positive Routines</t>
        </is>
      </c>
      <c r="F3" s="8" t="inlineStr">
        <is>
          <t>Rooms</t>
        </is>
      </c>
      <c r="G3" s="8" t="inlineStr">
        <is>
          <t>Contexts</t>
        </is>
      </c>
      <c r="H3" s="8" t="inlineStr">
        <is>
          <t>Staff Labels</t>
        </is>
      </c>
      <c r="I3" s="8" t="inlineStr">
        <is>
          <t>Review Statuses</t>
        </is>
      </c>
    </row>
    <row r="4" ht="30" customHeight="1">
      <c r="A4" s="9" t="inlineStr">
        <is>
          <t>Reporting Start Date</t>
        </is>
      </c>
      <c r="B4" s="17" t="n">
        <v>46266</v>
      </c>
      <c r="C4" s="9" t="inlineStr">
        <is>
          <t>Summary includes entries on or after this date.</t>
        </is>
      </c>
      <c r="E4" s="16" t="inlineStr">
        <is>
          <t>Calm Transition</t>
        </is>
      </c>
      <c r="F4" s="16" t="inlineStr">
        <is>
          <t>Storybook Room (Fictional)</t>
        </is>
      </c>
      <c r="G4" s="16" t="inlineStr">
        <is>
          <t>Arrival</t>
        </is>
      </c>
      <c r="H4" s="16" t="inlineStr">
        <is>
          <t>Fictional Staff A</t>
        </is>
      </c>
      <c r="I4" s="16" t="inlineStr">
        <is>
          <t>Recorded</t>
        </is>
      </c>
    </row>
    <row r="5" ht="30" customHeight="1">
      <c r="A5" s="11" t="inlineStr">
        <is>
          <t>Reporting End Date</t>
        </is>
      </c>
      <c r="B5" s="17" t="n">
        <v>46276</v>
      </c>
      <c r="C5" s="11" t="inlineStr">
        <is>
          <t>Summary includes entries on or before this date.</t>
        </is>
      </c>
      <c r="E5" s="16" t="inlineStr">
        <is>
          <t>Cleanup Participation</t>
        </is>
      </c>
      <c r="F5" s="16" t="inlineStr">
        <is>
          <t>Lantern Room (Fictional)</t>
        </is>
      </c>
      <c r="G5" s="16" t="inlineStr">
        <is>
          <t>Learning Centers</t>
        </is>
      </c>
      <c r="H5" s="16" t="inlineStr">
        <is>
          <t>Fictional Staff B</t>
        </is>
      </c>
      <c r="I5" s="16" t="inlineStr">
        <is>
          <t>Needs Review</t>
        </is>
      </c>
    </row>
    <row r="6" ht="30" customHeight="1">
      <c r="A6" s="9" t="inlineStr">
        <is>
          <t>Minimum Recognition Count</t>
        </is>
      </c>
      <c r="B6" s="18" t="n">
        <v>1</v>
      </c>
      <c r="C6" s="9" t="inlineStr">
        <is>
          <t>Editable lower limit for one observation.</t>
        </is>
      </c>
      <c r="E6" s="16" t="inlineStr">
        <is>
          <t>Taking Turns</t>
        </is>
      </c>
      <c r="F6" s="16" t="inlineStr">
        <is>
          <t>Meadow Room (Fictional)</t>
        </is>
      </c>
      <c r="G6" s="16" t="inlineStr">
        <is>
          <t>Small Group</t>
        </is>
      </c>
      <c r="H6" s="16" t="inlineStr">
        <is>
          <t>Fictional Staff C</t>
        </is>
      </c>
      <c r="I6" s="16" t="inlineStr">
        <is>
          <t>Reviewed</t>
        </is>
      </c>
    </row>
    <row r="7" ht="30" customHeight="1">
      <c r="A7" s="11" t="inlineStr">
        <is>
          <t>Maximum Recognition Count</t>
        </is>
      </c>
      <c r="B7" s="18" t="n">
        <v>5</v>
      </c>
      <c r="C7" s="11" t="inlineStr">
        <is>
          <t>Editable upper limit for one observation.</t>
        </is>
      </c>
      <c r="E7" s="16" t="inlineStr">
        <is>
          <t>Helping Others</t>
        </is>
      </c>
      <c r="F7" s="16" t="inlineStr">
        <is>
          <t>Harbor Room (Fictional)</t>
        </is>
      </c>
      <c r="G7" s="16" t="inlineStr">
        <is>
          <t>Outdoor Play</t>
        </is>
      </c>
      <c r="H7" s="16" t="inlineStr">
        <is>
          <t>Fictional Staff D</t>
        </is>
      </c>
      <c r="I7" s="11" t="n"/>
    </row>
    <row r="8" ht="30" customHeight="1">
      <c r="A8" s="9" t="inlineStr">
        <is>
          <t>Earliest Allowed Entry Date</t>
        </is>
      </c>
      <c r="B8" s="17" t="n">
        <v>46023</v>
      </c>
      <c r="C8" s="9" t="inlineStr">
        <is>
          <t>Editable lower date boundary for log entry.</t>
        </is>
      </c>
      <c r="E8" s="16" t="inlineStr">
        <is>
          <t>Group Participation</t>
        </is>
      </c>
      <c r="F8" s="9" t="n"/>
      <c r="G8" s="16" t="inlineStr">
        <is>
          <t>Meal or Snack</t>
        </is>
      </c>
      <c r="H8" s="16" t="inlineStr">
        <is>
          <t>Fictional Staff E</t>
        </is>
      </c>
      <c r="I8" s="9" t="n"/>
    </row>
    <row r="9" ht="30" customHeight="1">
      <c r="A9" s="11" t="inlineStr">
        <is>
          <t>Latest Allowed Entry Date</t>
        </is>
      </c>
      <c r="B9" s="17" t="n">
        <v>46752</v>
      </c>
      <c r="C9" s="11" t="inlineStr">
        <is>
          <t>Editable upper date boundary for log entry.</t>
        </is>
      </c>
      <c r="E9" s="16" t="inlineStr">
        <is>
          <t>Following Directions</t>
        </is>
      </c>
      <c r="F9" s="11" t="n"/>
      <c r="G9" s="16" t="inlineStr">
        <is>
          <t>Transition</t>
        </is>
      </c>
      <c r="H9" s="11" t="n"/>
      <c r="I9" s="11" t="n"/>
    </row>
    <row r="10">
      <c r="E10" s="16" t="inlineStr">
        <is>
          <t>Kind Words</t>
        </is>
      </c>
      <c r="F10" s="9" t="n"/>
      <c r="G10" s="16" t="inlineStr">
        <is>
          <t>Cleanup</t>
        </is>
      </c>
      <c r="H10" s="9" t="n"/>
      <c r="I10" s="9" t="n"/>
    </row>
    <row r="11" ht="38" customHeight="1">
      <c r="A11" s="23" t="inlineStr">
        <is>
          <t>Administrative Use Note</t>
        </is>
      </c>
      <c r="B11" s="9" t="inlineStr">
        <is>
          <t>Use this workbook as a local recognition and classroom-participation aid, not as a clinical or official record.</t>
        </is>
      </c>
      <c r="C11" s="9" t="n"/>
      <c r="E11" s="16" t="inlineStr">
        <is>
          <t>Gentle Hands</t>
        </is>
      </c>
      <c r="F11" s="11" t="n"/>
      <c r="G11" s="16" t="inlineStr">
        <is>
          <t>Departure</t>
        </is>
      </c>
      <c r="H11" s="11" t="n"/>
      <c r="I11" s="11" t="n"/>
    </row>
  </sheetData>
  <mergeCells count="1">
    <mergeCell ref="A1:I1"/>
  </mergeCells>
  <conditionalFormatting sqref="B4:B5">
    <cfRule type="expression" priority="1" dxfId="0">
      <formula>OR(NOT(ISNUMBER($B$4)),NOT(ISNUMBER($B$5)),$B$4&gt;$B$5,$B$4&lt;$B$8,$B$5&gt;$B$9)</formula>
    </cfRule>
  </conditionalFormatting>
  <conditionalFormatting sqref="B6:B7">
    <cfRule type="expression" priority="2" dxfId="0">
      <formula>OR(NOT(ISNUMBER($B$6)),NOT(ISNUMBER($B$7)),$B$6&lt;=0,$B$7&lt;$B$6,MOD($B$6,1)&lt;&gt;0,MOD($B$7,1)&lt;&gt;0)</formula>
    </cfRule>
  </conditionalFormatting>
  <conditionalFormatting sqref="B8:B9">
    <cfRule type="expression" priority="3" dxfId="0">
      <formula>OR(NOT(ISNUMBER($B$8)),NOT(ISNUMBER($B$9)),$B$8&gt;$B$9)</formula>
    </cfRule>
  </conditionalFormatting>
  <dataValidations count="1">
    <dataValidation sqref="B4:B5" showDropDown="0" showInputMessage="1" showErrorMessage="1" allowBlank="0" errorTitle="Reporting Date Outside Allowed Range" error="Use a reporting date within the editable allowed-entry dates." promptTitle="Reporting Date" prompt="Use MM/DD/YYYY and keep the start date on or before the end date." type="date" operator="between">
      <formula1>$B$8</formula1>
      <formula2>$B$9</formula2>
    </dataValidation>
  </dataValidations>
  <pageMargins left="0.75" right="0.75" top="1" bottom="1" header="0.5" footer="0.5"/>
  <pageSetup orientation="landscape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2026-09-11T01:14:05Z</dcterms:created>
  <dcterms:modified xmlns:dcterms="http://purl.org/dc/terms/" xmlns:xsi="http://www.w3.org/2001/XMLSchema-instance" xsi:type="dcterms:W3CDTF">2026-09-11T01:14:05+00:00Z</dcterms:modified>
</cp:coreProperties>
</file>